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Offsite_interno\Odjel za podrsku superviziji banaka\7. Klimatski stres test\Materijali za objavu\"/>
    </mc:Choice>
  </mc:AlternateContent>
  <xr:revisionPtr revIDLastSave="0" documentId="13_ncr:1_{6CDB8BFD-5647-4891-B956-4B4C25E283AC}" xr6:coauthVersionLast="47" xr6:coauthVersionMax="47" xr10:uidLastSave="{00000000-0000-0000-0000-000000000000}"/>
  <bookViews>
    <workbookView xWindow="-108" yWindow="-108" windowWidth="23256" windowHeight="12576" tabRatio="832" xr2:uid="{00000000-000D-0000-FFFF-FFFF00000000}"/>
  </bookViews>
  <sheets>
    <sheet name="Instrukcije" sheetId="1" r:id="rId1"/>
    <sheet name="Input" sheetId="3" r:id="rId2"/>
    <sheet name="M1_Upitnik" sheetId="24" r:id="rId3"/>
    <sheet name="M1_Questionnaire_Answers" sheetId="7" state="hidden" r:id="rId4"/>
    <sheet name="M2_Metrika1" sheetId="8" r:id="rId5"/>
    <sheet name="M2_Metrika2" sheetId="9" r:id="rId6"/>
    <sheet name="M3_TR_ST_CR" sheetId="10" r:id="rId7"/>
    <sheet name="M3_TR_LT_CR_inputs" sheetId="12" r:id="rId8"/>
    <sheet name="Drawdown _List" sheetId="5" state="hidden" r:id="rId9"/>
    <sheet name="M3_PR_FL_CR" sheetId="17" r:id="rId10"/>
    <sheet name="M3_op_rep_procjena" sheetId="15" r:id="rId11"/>
    <sheet name="Answers" sheetId="13" state="hidden" r:id="rId12"/>
    <sheet name="Drop-downs" sheetId="21" state="hidden" r:id="rId13"/>
  </sheets>
  <definedNames>
    <definedName name="_xlnm._FilterDatabase" localSheetId="2" hidden="1">M1_Upitnik!$L$4:$M$210</definedName>
    <definedName name="_xlnm._FilterDatabase" localSheetId="4" hidden="1">M2_Metrika1!$C$7:$F$79</definedName>
    <definedName name="_xlnm._FilterDatabase" localSheetId="5" hidden="1">M2_Metrika2!$B$5:$X$335</definedName>
    <definedName name="_xlnm._FilterDatabase" localSheetId="10" hidden="1">M3_op_rep_procjena!$B$4:$L$47</definedName>
    <definedName name="_xlnm._FilterDatabase" localSheetId="9" hidden="1">M3_PR_FL_CR!$A$4:$BL$28</definedName>
    <definedName name="_xlnm._FilterDatabase" localSheetId="6" hidden="1">M3_TR_ST_CR!$A$8:$BL$120</definedName>
    <definedName name="_ftn1" localSheetId="3">M1_Questionnaire_Answers!#REF!</definedName>
    <definedName name="_ftnref1" localSheetId="3">M1_Questionnaire_Answers!#REF!</definedName>
    <definedName name="_Hlk66887118" localSheetId="3">M1_Questionnaire_Answers!#REF!</definedName>
    <definedName name="_Hlk67503507" localSheetId="3">M1_Questionnaire_Answers!#REF!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Yes_No">#REF!</definedName>
    <definedName name="Z_F7F5D84F_042E_41D7_BC73_1B1716BB1832_.wvu.FilterData" localSheetId="2" hidden="1">M1_Upitnik!$G$5:$I$26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9" l="1"/>
  <c r="W9" i="9" s="1"/>
  <c r="AA10" i="9"/>
  <c r="AA8" i="9"/>
  <c r="X7" i="9" s="1"/>
  <c r="AA5" i="9"/>
  <c r="U6" i="9"/>
  <c r="T6" i="9"/>
  <c r="S6" i="9"/>
  <c r="R6" i="9"/>
  <c r="Q6" i="9"/>
  <c r="P6" i="9"/>
  <c r="O6" i="9"/>
  <c r="R11" i="9"/>
  <c r="R8" i="9"/>
  <c r="P7" i="9"/>
  <c r="W6" i="9" l="1"/>
  <c r="X6" i="9"/>
  <c r="I13" i="17" l="1"/>
  <c r="BK14" i="10"/>
  <c r="BJ9" i="10"/>
  <c r="BH9" i="10"/>
  <c r="AX9" i="10"/>
  <c r="AL105" i="10"/>
  <c r="AL91" i="10"/>
  <c r="AL90" i="10"/>
  <c r="AL89" i="10"/>
  <c r="AL41" i="10"/>
  <c r="AL57" i="10" s="1"/>
  <c r="AD9" i="10"/>
  <c r="V11" i="10"/>
  <c r="U11" i="10"/>
  <c r="T10" i="10"/>
  <c r="R25" i="10"/>
  <c r="Q25" i="10"/>
  <c r="P25" i="10"/>
  <c r="O25" i="10" s="1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I25" i="10"/>
  <c r="AU25" i="10" s="1"/>
  <c r="AC25" i="10" l="1"/>
  <c r="AM25" i="10" s="1"/>
  <c r="AE25" i="10"/>
  <c r="AP25" i="10" s="1"/>
  <c r="AD10" i="10"/>
  <c r="O9" i="10"/>
  <c r="N9" i="10" s="1"/>
  <c r="J25" i="10"/>
  <c r="AB25" i="10" l="1"/>
  <c r="AV25" i="10" s="1"/>
  <c r="BF25" i="10" s="1"/>
  <c r="AF25" i="10"/>
  <c r="AQ25" i="10" s="1"/>
  <c r="AT25" i="10" s="1"/>
  <c r="AN25" i="10"/>
  <c r="BG25" i="10"/>
  <c r="AS25" i="10"/>
  <c r="AO25" i="10"/>
  <c r="AY25" i="10"/>
  <c r="H25" i="10"/>
  <c r="AZ25" i="10" l="1"/>
  <c r="AR25" i="10"/>
  <c r="W7" i="9"/>
  <c r="AA6" i="9"/>
  <c r="X9" i="9" l="1"/>
  <c r="X17" i="9"/>
  <c r="X25" i="9"/>
  <c r="X33" i="9"/>
  <c r="X41" i="9"/>
  <c r="X49" i="9"/>
  <c r="X57" i="9"/>
  <c r="X65" i="9"/>
  <c r="X73" i="9"/>
  <c r="X81" i="9"/>
  <c r="X89" i="9"/>
  <c r="X97" i="9"/>
  <c r="X105" i="9"/>
  <c r="X113" i="9"/>
  <c r="X121" i="9"/>
  <c r="X129" i="9"/>
  <c r="X137" i="9"/>
  <c r="X145" i="9"/>
  <c r="X153" i="9"/>
  <c r="X161" i="9"/>
  <c r="X169" i="9"/>
  <c r="X177" i="9"/>
  <c r="X185" i="9"/>
  <c r="X193" i="9"/>
  <c r="X201" i="9"/>
  <c r="X209" i="9"/>
  <c r="X217" i="9"/>
  <c r="X225" i="9"/>
  <c r="X233" i="9"/>
  <c r="X241" i="9"/>
  <c r="X249" i="9"/>
  <c r="X257" i="9"/>
  <c r="X265" i="9"/>
  <c r="X273" i="9"/>
  <c r="X281" i="9"/>
  <c r="X289" i="9"/>
  <c r="X297" i="9"/>
  <c r="X305" i="9"/>
  <c r="X313" i="9"/>
  <c r="X321" i="9"/>
  <c r="X329" i="9"/>
  <c r="X10" i="9"/>
  <c r="X18" i="9"/>
  <c r="X26" i="9"/>
  <c r="X34" i="9"/>
  <c r="X42" i="9"/>
  <c r="X50" i="9"/>
  <c r="X58" i="9"/>
  <c r="X66" i="9"/>
  <c r="X74" i="9"/>
  <c r="X82" i="9"/>
  <c r="X90" i="9"/>
  <c r="X98" i="9"/>
  <c r="X106" i="9"/>
  <c r="X114" i="9"/>
  <c r="X122" i="9"/>
  <c r="X130" i="9"/>
  <c r="X138" i="9"/>
  <c r="X146" i="9"/>
  <c r="X154" i="9"/>
  <c r="X162" i="9"/>
  <c r="X170" i="9"/>
  <c r="X178" i="9"/>
  <c r="X186" i="9"/>
  <c r="X194" i="9"/>
  <c r="X202" i="9"/>
  <c r="X210" i="9"/>
  <c r="X218" i="9"/>
  <c r="X226" i="9"/>
  <c r="X234" i="9"/>
  <c r="X242" i="9"/>
  <c r="X250" i="9"/>
  <c r="X258" i="9"/>
  <c r="X266" i="9"/>
  <c r="X274" i="9"/>
  <c r="X282" i="9"/>
  <c r="X290" i="9"/>
  <c r="X298" i="9"/>
  <c r="X306" i="9"/>
  <c r="X314" i="9"/>
  <c r="X322" i="9"/>
  <c r="X330" i="9"/>
  <c r="X13" i="9"/>
  <c r="X21" i="9"/>
  <c r="X29" i="9"/>
  <c r="X37" i="9"/>
  <c r="X45" i="9"/>
  <c r="X53" i="9"/>
  <c r="X61" i="9"/>
  <c r="X69" i="9"/>
  <c r="X77" i="9"/>
  <c r="X85" i="9"/>
  <c r="X93" i="9"/>
  <c r="X101" i="9"/>
  <c r="X109" i="9"/>
  <c r="X117" i="9"/>
  <c r="X125" i="9"/>
  <c r="X133" i="9"/>
  <c r="X141" i="9"/>
  <c r="X149" i="9"/>
  <c r="X157" i="9"/>
  <c r="X165" i="9"/>
  <c r="X173" i="9"/>
  <c r="X181" i="9"/>
  <c r="X189" i="9"/>
  <c r="X197" i="9"/>
  <c r="X205" i="9"/>
  <c r="X213" i="9"/>
  <c r="X221" i="9"/>
  <c r="X229" i="9"/>
  <c r="X237" i="9"/>
  <c r="X245" i="9"/>
  <c r="X253" i="9"/>
  <c r="X261" i="9"/>
  <c r="X269" i="9"/>
  <c r="X277" i="9"/>
  <c r="X285" i="9"/>
  <c r="X293" i="9"/>
  <c r="X301" i="9"/>
  <c r="X309" i="9"/>
  <c r="X317" i="9"/>
  <c r="X325" i="9"/>
  <c r="X333" i="9"/>
  <c r="X11" i="9"/>
  <c r="X23" i="9"/>
  <c r="X36" i="9"/>
  <c r="X48" i="9"/>
  <c r="X62" i="9"/>
  <c r="X75" i="9"/>
  <c r="X87" i="9"/>
  <c r="X100" i="9"/>
  <c r="X112" i="9"/>
  <c r="X126" i="9"/>
  <c r="X139" i="9"/>
  <c r="X151" i="9"/>
  <c r="X164" i="9"/>
  <c r="X176" i="9"/>
  <c r="X190" i="9"/>
  <c r="X203" i="9"/>
  <c r="X215" i="9"/>
  <c r="X228" i="9"/>
  <c r="X240" i="9"/>
  <c r="X254" i="9"/>
  <c r="X267" i="9"/>
  <c r="X279" i="9"/>
  <c r="X292" i="9"/>
  <c r="X304" i="9"/>
  <c r="X318" i="9"/>
  <c r="X331" i="9"/>
  <c r="X43" i="9"/>
  <c r="X132" i="9"/>
  <c r="X158" i="9"/>
  <c r="X183" i="9"/>
  <c r="X222" i="9"/>
  <c r="X247" i="9"/>
  <c r="X286" i="9"/>
  <c r="X324" i="9"/>
  <c r="X44" i="9"/>
  <c r="X83" i="9"/>
  <c r="X120" i="9"/>
  <c r="X159" i="9"/>
  <c r="X223" i="9"/>
  <c r="X262" i="9"/>
  <c r="X300" i="9"/>
  <c r="X326" i="9"/>
  <c r="X12" i="9"/>
  <c r="X24" i="9"/>
  <c r="X38" i="9"/>
  <c r="X51" i="9"/>
  <c r="X63" i="9"/>
  <c r="X76" i="9"/>
  <c r="X88" i="9"/>
  <c r="X102" i="9"/>
  <c r="X115" i="9"/>
  <c r="X127" i="9"/>
  <c r="X140" i="9"/>
  <c r="X152" i="9"/>
  <c r="X166" i="9"/>
  <c r="X179" i="9"/>
  <c r="X191" i="9"/>
  <c r="X204" i="9"/>
  <c r="X216" i="9"/>
  <c r="X230" i="9"/>
  <c r="X243" i="9"/>
  <c r="X255" i="9"/>
  <c r="X268" i="9"/>
  <c r="X280" i="9"/>
  <c r="X294" i="9"/>
  <c r="X307" i="9"/>
  <c r="X319" i="9"/>
  <c r="X332" i="9"/>
  <c r="X55" i="9"/>
  <c r="X272" i="9"/>
  <c r="X19" i="9"/>
  <c r="X70" i="9"/>
  <c r="X198" i="9"/>
  <c r="X275" i="9"/>
  <c r="X14" i="9"/>
  <c r="X27" i="9"/>
  <c r="X39" i="9"/>
  <c r="X52" i="9"/>
  <c r="X64" i="9"/>
  <c r="X78" i="9"/>
  <c r="X91" i="9"/>
  <c r="X103" i="9"/>
  <c r="X116" i="9"/>
  <c r="X128" i="9"/>
  <c r="X142" i="9"/>
  <c r="X155" i="9"/>
  <c r="X167" i="9"/>
  <c r="X180" i="9"/>
  <c r="X192" i="9"/>
  <c r="X206" i="9"/>
  <c r="X219" i="9"/>
  <c r="X231" i="9"/>
  <c r="X244" i="9"/>
  <c r="X256" i="9"/>
  <c r="X270" i="9"/>
  <c r="X283" i="9"/>
  <c r="X295" i="9"/>
  <c r="X308" i="9"/>
  <c r="X320" i="9"/>
  <c r="X334" i="9"/>
  <c r="X68" i="9"/>
  <c r="X208" i="9"/>
  <c r="X311" i="9"/>
  <c r="X56" i="9"/>
  <c r="X108" i="9"/>
  <c r="X147" i="9"/>
  <c r="X184" i="9"/>
  <c r="X236" i="9"/>
  <c r="X287" i="9"/>
  <c r="X15" i="9"/>
  <c r="X28" i="9"/>
  <c r="X40" i="9"/>
  <c r="X54" i="9"/>
  <c r="X67" i="9"/>
  <c r="X79" i="9"/>
  <c r="X92" i="9"/>
  <c r="X104" i="9"/>
  <c r="X118" i="9"/>
  <c r="X131" i="9"/>
  <c r="X143" i="9"/>
  <c r="X156" i="9"/>
  <c r="X168" i="9"/>
  <c r="X182" i="9"/>
  <c r="X195" i="9"/>
  <c r="X207" i="9"/>
  <c r="X220" i="9"/>
  <c r="X232" i="9"/>
  <c r="X246" i="9"/>
  <c r="X259" i="9"/>
  <c r="X271" i="9"/>
  <c r="X284" i="9"/>
  <c r="X296" i="9"/>
  <c r="X310" i="9"/>
  <c r="X323" i="9"/>
  <c r="X335" i="9"/>
  <c r="X16" i="9"/>
  <c r="X30" i="9"/>
  <c r="X80" i="9"/>
  <c r="X94" i="9"/>
  <c r="X107" i="9"/>
  <c r="X119" i="9"/>
  <c r="X144" i="9"/>
  <c r="X171" i="9"/>
  <c r="X196" i="9"/>
  <c r="X235" i="9"/>
  <c r="X260" i="9"/>
  <c r="X299" i="9"/>
  <c r="X31" i="9"/>
  <c r="X95" i="9"/>
  <c r="X134" i="9"/>
  <c r="X172" i="9"/>
  <c r="X211" i="9"/>
  <c r="X248" i="9"/>
  <c r="X312" i="9"/>
  <c r="X20" i="9"/>
  <c r="X71" i="9"/>
  <c r="X123" i="9"/>
  <c r="X174" i="9"/>
  <c r="X224" i="9"/>
  <c r="X276" i="9"/>
  <c r="X327" i="9"/>
  <c r="X328" i="9"/>
  <c r="X302" i="9"/>
  <c r="X99" i="9"/>
  <c r="X303" i="9"/>
  <c r="X59" i="9"/>
  <c r="X212" i="9"/>
  <c r="X163" i="9"/>
  <c r="X316" i="9"/>
  <c r="X22" i="9"/>
  <c r="X72" i="9"/>
  <c r="X124" i="9"/>
  <c r="X175" i="9"/>
  <c r="X227" i="9"/>
  <c r="X278" i="9"/>
  <c r="X148" i="9"/>
  <c r="X200" i="9"/>
  <c r="X160" i="9"/>
  <c r="X60" i="9"/>
  <c r="X32" i="9"/>
  <c r="X84" i="9"/>
  <c r="X135" i="9"/>
  <c r="X187" i="9"/>
  <c r="X238" i="9"/>
  <c r="X288" i="9"/>
  <c r="X199" i="9"/>
  <c r="X47" i="9"/>
  <c r="X110" i="9"/>
  <c r="X315" i="9"/>
  <c r="X111" i="9"/>
  <c r="X264" i="9"/>
  <c r="X35" i="9"/>
  <c r="X86" i="9"/>
  <c r="X136" i="9"/>
  <c r="X188" i="9"/>
  <c r="X239" i="9"/>
  <c r="X291" i="9"/>
  <c r="X46" i="9"/>
  <c r="X96" i="9"/>
  <c r="X251" i="9"/>
  <c r="X150" i="9"/>
  <c r="X252" i="9"/>
  <c r="X263" i="9"/>
  <c r="X8" i="9"/>
  <c r="X214" i="9"/>
  <c r="W15" i="9"/>
  <c r="W23" i="9"/>
  <c r="W31" i="9"/>
  <c r="W39" i="9"/>
  <c r="W47" i="9"/>
  <c r="W55" i="9"/>
  <c r="W63" i="9"/>
  <c r="W71" i="9"/>
  <c r="W79" i="9"/>
  <c r="W87" i="9"/>
  <c r="W95" i="9"/>
  <c r="W103" i="9"/>
  <c r="W111" i="9"/>
  <c r="W119" i="9"/>
  <c r="W127" i="9"/>
  <c r="W135" i="9"/>
  <c r="W143" i="9"/>
  <c r="W151" i="9"/>
  <c r="W159" i="9"/>
  <c r="W167" i="9"/>
  <c r="W175" i="9"/>
  <c r="W183" i="9"/>
  <c r="W191" i="9"/>
  <c r="W199" i="9"/>
  <c r="W207" i="9"/>
  <c r="W215" i="9"/>
  <c r="W223" i="9"/>
  <c r="W231" i="9"/>
  <c r="W239" i="9"/>
  <c r="W247" i="9"/>
  <c r="W255" i="9"/>
  <c r="W263" i="9"/>
  <c r="W271" i="9"/>
  <c r="W279" i="9"/>
  <c r="W287" i="9"/>
  <c r="W295" i="9"/>
  <c r="W303" i="9"/>
  <c r="W311" i="9"/>
  <c r="W319" i="9"/>
  <c r="W327" i="9"/>
  <c r="W335" i="9"/>
  <c r="AA9" i="9" s="1"/>
  <c r="W16" i="9"/>
  <c r="W48" i="9"/>
  <c r="W8" i="9"/>
  <c r="W24" i="9"/>
  <c r="W32" i="9"/>
  <c r="W40" i="9"/>
  <c r="W56" i="9"/>
  <c r="W72" i="9"/>
  <c r="W80" i="9"/>
  <c r="W11" i="9"/>
  <c r="W19" i="9"/>
  <c r="W27" i="9"/>
  <c r="W35" i="9"/>
  <c r="W43" i="9"/>
  <c r="W51" i="9"/>
  <c r="W59" i="9"/>
  <c r="W67" i="9"/>
  <c r="W75" i="9"/>
  <c r="W83" i="9"/>
  <c r="W91" i="9"/>
  <c r="W99" i="9"/>
  <c r="W107" i="9"/>
  <c r="W115" i="9"/>
  <c r="W123" i="9"/>
  <c r="W131" i="9"/>
  <c r="W139" i="9"/>
  <c r="W147" i="9"/>
  <c r="W155" i="9"/>
  <c r="W163" i="9"/>
  <c r="W171" i="9"/>
  <c r="W179" i="9"/>
  <c r="W187" i="9"/>
  <c r="W195" i="9"/>
  <c r="W203" i="9"/>
  <c r="W211" i="9"/>
  <c r="W219" i="9"/>
  <c r="W227" i="9"/>
  <c r="W235" i="9"/>
  <c r="W243" i="9"/>
  <c r="W251" i="9"/>
  <c r="W259" i="9"/>
  <c r="W267" i="9"/>
  <c r="W275" i="9"/>
  <c r="W283" i="9"/>
  <c r="W291" i="9"/>
  <c r="W299" i="9"/>
  <c r="W307" i="9"/>
  <c r="W315" i="9"/>
  <c r="W323" i="9"/>
  <c r="W331" i="9"/>
  <c r="W13" i="9"/>
  <c r="W26" i="9"/>
  <c r="W38" i="9"/>
  <c r="W52" i="9"/>
  <c r="W64" i="9"/>
  <c r="W76" i="9"/>
  <c r="W88" i="9"/>
  <c r="W98" i="9"/>
  <c r="W109" i="9"/>
  <c r="W120" i="9"/>
  <c r="W130" i="9"/>
  <c r="W141" i="9"/>
  <c r="W152" i="9"/>
  <c r="W162" i="9"/>
  <c r="W173" i="9"/>
  <c r="W184" i="9"/>
  <c r="W194" i="9"/>
  <c r="W205" i="9"/>
  <c r="W216" i="9"/>
  <c r="W226" i="9"/>
  <c r="W237" i="9"/>
  <c r="W248" i="9"/>
  <c r="W258" i="9"/>
  <c r="W269" i="9"/>
  <c r="W280" i="9"/>
  <c r="W290" i="9"/>
  <c r="W301" i="9"/>
  <c r="W312" i="9"/>
  <c r="W322" i="9"/>
  <c r="W333" i="9"/>
  <c r="W153" i="9"/>
  <c r="W185" i="9"/>
  <c r="W206" i="9"/>
  <c r="W228" i="9"/>
  <c r="W238" i="9"/>
  <c r="W260" i="9"/>
  <c r="W281" i="9"/>
  <c r="W302" i="9"/>
  <c r="W313" i="9"/>
  <c r="W334" i="9"/>
  <c r="W66" i="9"/>
  <c r="W112" i="9"/>
  <c r="W133" i="9"/>
  <c r="W154" i="9"/>
  <c r="W176" i="9"/>
  <c r="W208" i="9"/>
  <c r="W229" i="9"/>
  <c r="W261" i="9"/>
  <c r="W293" i="9"/>
  <c r="W325" i="9"/>
  <c r="W33" i="9"/>
  <c r="W69" i="9"/>
  <c r="W114" i="9"/>
  <c r="W157" i="9"/>
  <c r="W200" i="9"/>
  <c r="W242" i="9"/>
  <c r="W274" i="9"/>
  <c r="W317" i="9"/>
  <c r="W46" i="9"/>
  <c r="W94" i="9"/>
  <c r="W137" i="9"/>
  <c r="W14" i="9"/>
  <c r="W28" i="9"/>
  <c r="W41" i="9"/>
  <c r="W53" i="9"/>
  <c r="W65" i="9"/>
  <c r="W77" i="9"/>
  <c r="W89" i="9"/>
  <c r="W100" i="9"/>
  <c r="W110" i="9"/>
  <c r="W121" i="9"/>
  <c r="W132" i="9"/>
  <c r="W142" i="9"/>
  <c r="W164" i="9"/>
  <c r="W174" i="9"/>
  <c r="W196" i="9"/>
  <c r="W217" i="9"/>
  <c r="W249" i="9"/>
  <c r="W270" i="9"/>
  <c r="W292" i="9"/>
  <c r="W324" i="9"/>
  <c r="W78" i="9"/>
  <c r="W197" i="9"/>
  <c r="W240" i="9"/>
  <c r="W282" i="9"/>
  <c r="W314" i="9"/>
  <c r="W20" i="9"/>
  <c r="W82" i="9"/>
  <c r="W125" i="9"/>
  <c r="W168" i="9"/>
  <c r="W221" i="9"/>
  <c r="W285" i="9"/>
  <c r="W34" i="9"/>
  <c r="W84" i="9"/>
  <c r="W17" i="9"/>
  <c r="W29" i="9"/>
  <c r="W42" i="9"/>
  <c r="W54" i="9"/>
  <c r="W90" i="9"/>
  <c r="W101" i="9"/>
  <c r="W122" i="9"/>
  <c r="W144" i="9"/>
  <c r="W165" i="9"/>
  <c r="W186" i="9"/>
  <c r="W218" i="9"/>
  <c r="W250" i="9"/>
  <c r="W272" i="9"/>
  <c r="W304" i="9"/>
  <c r="W45" i="9"/>
  <c r="W93" i="9"/>
  <c r="W136" i="9"/>
  <c r="W178" i="9"/>
  <c r="W210" i="9"/>
  <c r="W253" i="9"/>
  <c r="W296" i="9"/>
  <c r="W328" i="9"/>
  <c r="W70" i="9"/>
  <c r="W116" i="9"/>
  <c r="W18" i="9"/>
  <c r="W30" i="9"/>
  <c r="W44" i="9"/>
  <c r="W57" i="9"/>
  <c r="W68" i="9"/>
  <c r="W81" i="9"/>
  <c r="W92" i="9"/>
  <c r="W102" i="9"/>
  <c r="W113" i="9"/>
  <c r="W124" i="9"/>
  <c r="W134" i="9"/>
  <c r="W145" i="9"/>
  <c r="W156" i="9"/>
  <c r="W166" i="9"/>
  <c r="W177" i="9"/>
  <c r="W188" i="9"/>
  <c r="W198" i="9"/>
  <c r="W209" i="9"/>
  <c r="W220" i="9"/>
  <c r="W230" i="9"/>
  <c r="W241" i="9"/>
  <c r="W252" i="9"/>
  <c r="W262" i="9"/>
  <c r="W273" i="9"/>
  <c r="W284" i="9"/>
  <c r="W294" i="9"/>
  <c r="W305" i="9"/>
  <c r="W316" i="9"/>
  <c r="W326" i="9"/>
  <c r="W58" i="9"/>
  <c r="W104" i="9"/>
  <c r="W146" i="9"/>
  <c r="W189" i="9"/>
  <c r="W232" i="9"/>
  <c r="W264" i="9"/>
  <c r="W306" i="9"/>
  <c r="W21" i="9"/>
  <c r="W60" i="9"/>
  <c r="W105" i="9"/>
  <c r="W49" i="9"/>
  <c r="W96" i="9"/>
  <c r="W129" i="9"/>
  <c r="W161" i="9"/>
  <c r="W192" i="9"/>
  <c r="W222" i="9"/>
  <c r="W246" i="9"/>
  <c r="W277" i="9"/>
  <c r="W308" i="9"/>
  <c r="W332" i="9"/>
  <c r="W97" i="9"/>
  <c r="W138" i="9"/>
  <c r="W169" i="9"/>
  <c r="W224" i="9"/>
  <c r="W254" i="9"/>
  <c r="W278" i="9"/>
  <c r="W309" i="9"/>
  <c r="W170" i="9"/>
  <c r="W225" i="9"/>
  <c r="W310" i="9"/>
  <c r="W73" i="9"/>
  <c r="W204" i="9"/>
  <c r="W265" i="9"/>
  <c r="W150" i="9"/>
  <c r="W236" i="9"/>
  <c r="W85" i="9"/>
  <c r="W213" i="9"/>
  <c r="W329" i="9"/>
  <c r="W160" i="9"/>
  <c r="W300" i="9"/>
  <c r="W50" i="9"/>
  <c r="W193" i="9"/>
  <c r="W286" i="9"/>
  <c r="W149" i="9"/>
  <c r="W320" i="9"/>
  <c r="W25" i="9"/>
  <c r="W181" i="9"/>
  <c r="W297" i="9"/>
  <c r="W36" i="9"/>
  <c r="W182" i="9"/>
  <c r="W298" i="9"/>
  <c r="W86" i="9"/>
  <c r="W245" i="9"/>
  <c r="W10" i="9"/>
  <c r="W61" i="9"/>
  <c r="W106" i="9"/>
  <c r="W140" i="9"/>
  <c r="W201" i="9"/>
  <c r="W256" i="9"/>
  <c r="W117" i="9"/>
  <c r="W234" i="9"/>
  <c r="W74" i="9"/>
  <c r="W212" i="9"/>
  <c r="W321" i="9"/>
  <c r="W158" i="9"/>
  <c r="W268" i="9"/>
  <c r="W128" i="9"/>
  <c r="W214" i="9"/>
  <c r="W330" i="9"/>
  <c r="W12" i="9"/>
  <c r="W62" i="9"/>
  <c r="W108" i="9"/>
  <c r="W148" i="9"/>
  <c r="W172" i="9"/>
  <c r="W202" i="9"/>
  <c r="W233" i="9"/>
  <c r="W257" i="9"/>
  <c r="W288" i="9"/>
  <c r="W318" i="9"/>
  <c r="W22" i="9"/>
  <c r="W180" i="9"/>
  <c r="W289" i="9"/>
  <c r="W118" i="9"/>
  <c r="W266" i="9"/>
  <c r="W126" i="9"/>
  <c r="W244" i="9"/>
  <c r="W37" i="9"/>
  <c r="W190" i="9"/>
  <c r="W276" i="9"/>
  <c r="G77" i="8"/>
  <c r="G78" i="8"/>
  <c r="G79" i="8"/>
  <c r="L177" i="24" l="1"/>
  <c r="L176" i="24"/>
  <c r="L175" i="24"/>
  <c r="L174" i="24"/>
  <c r="L173" i="24"/>
  <c r="L171" i="24"/>
  <c r="L170" i="24"/>
  <c r="L169" i="24"/>
  <c r="L167" i="24"/>
  <c r="L166" i="24"/>
  <c r="L165" i="24"/>
  <c r="L164" i="24"/>
  <c r="L163" i="24"/>
  <c r="L162" i="24"/>
  <c r="L161" i="24"/>
  <c r="L94" i="24"/>
  <c r="L93" i="24"/>
  <c r="L92" i="24"/>
  <c r="L91" i="24"/>
  <c r="L90" i="24"/>
  <c r="L89" i="24"/>
  <c r="L106" i="24"/>
  <c r="L109" i="24"/>
  <c r="L119" i="24"/>
  <c r="L118" i="24"/>
  <c r="L117" i="24"/>
  <c r="L108" i="24"/>
  <c r="L107" i="24"/>
  <c r="L54" i="24" l="1"/>
  <c r="L53" i="24"/>
  <c r="L52" i="24"/>
  <c r="L51" i="24"/>
  <c r="L50" i="24"/>
  <c r="L49" i="24"/>
  <c r="L33" i="24"/>
  <c r="L21" i="24"/>
  <c r="L20" i="24"/>
  <c r="L19" i="24"/>
  <c r="L18" i="24"/>
  <c r="L17" i="24"/>
  <c r="L15" i="24"/>
  <c r="L209" i="24"/>
  <c r="L208" i="24"/>
  <c r="L207" i="24"/>
  <c r="L206" i="24"/>
  <c r="L205" i="24"/>
  <c r="L204" i="24"/>
  <c r="L203" i="24"/>
  <c r="L202" i="24"/>
  <c r="L197" i="24"/>
  <c r="L196" i="24"/>
  <c r="L194" i="24"/>
  <c r="L193" i="24"/>
  <c r="L192" i="24"/>
  <c r="L191" i="24"/>
  <c r="L184" i="24"/>
  <c r="L183" i="24"/>
  <c r="L182" i="24"/>
  <c r="L181" i="24"/>
  <c r="L180" i="24"/>
  <c r="L178" i="24"/>
  <c r="L172" i="24"/>
  <c r="L168" i="24"/>
  <c r="L160" i="24"/>
  <c r="L156" i="24"/>
  <c r="L155" i="24"/>
  <c r="L154" i="24"/>
  <c r="L153" i="24"/>
  <c r="L152" i="24"/>
  <c r="L151" i="24"/>
  <c r="L149" i="24"/>
  <c r="L148" i="24"/>
  <c r="L147" i="24"/>
  <c r="L146" i="24"/>
  <c r="L144" i="24"/>
  <c r="L143" i="24"/>
  <c r="L142" i="24"/>
  <c r="L141" i="24"/>
  <c r="L139" i="24"/>
  <c r="L138" i="24"/>
  <c r="L137" i="24"/>
  <c r="L136" i="24"/>
  <c r="L135" i="24"/>
  <c r="L134" i="24"/>
  <c r="L133" i="24"/>
  <c r="L132" i="24"/>
  <c r="L131" i="24"/>
  <c r="L129" i="24"/>
  <c r="L128" i="24"/>
  <c r="L127" i="24"/>
  <c r="L126" i="24"/>
  <c r="L125" i="24"/>
  <c r="L124" i="24"/>
  <c r="L123" i="24"/>
  <c r="L122" i="24"/>
  <c r="L121" i="24"/>
  <c r="L116" i="24"/>
  <c r="L115" i="24"/>
  <c r="L114" i="24"/>
  <c r="L113" i="24"/>
  <c r="L112" i="24"/>
  <c r="L111" i="24"/>
  <c r="L110" i="24"/>
  <c r="L105" i="24"/>
  <c r="L101" i="24"/>
  <c r="L100" i="24"/>
  <c r="L99" i="24"/>
  <c r="L98" i="24"/>
  <c r="L97" i="24"/>
  <c r="L96" i="24"/>
  <c r="L88" i="24"/>
  <c r="L87" i="24"/>
  <c r="L86" i="24"/>
  <c r="L85" i="24"/>
  <c r="L84" i="24"/>
  <c r="L83" i="24"/>
  <c r="L82" i="24"/>
  <c r="L81" i="24"/>
  <c r="L79" i="24"/>
  <c r="L78" i="24"/>
  <c r="L77" i="24"/>
  <c r="L76" i="24"/>
  <c r="L75" i="24"/>
  <c r="L74" i="24"/>
  <c r="L73" i="24"/>
  <c r="L72" i="24"/>
  <c r="L71" i="24"/>
  <c r="L70" i="24"/>
  <c r="L69" i="24"/>
  <c r="L64" i="24"/>
  <c r="L63" i="24"/>
  <c r="L62" i="24"/>
  <c r="L61" i="24"/>
  <c r="L59" i="24"/>
  <c r="L58" i="24"/>
  <c r="L48" i="24"/>
  <c r="L47" i="24"/>
  <c r="L45" i="24"/>
  <c r="L44" i="24"/>
  <c r="L43" i="24"/>
  <c r="L41" i="24"/>
  <c r="L40" i="24"/>
  <c r="L39" i="24"/>
  <c r="L38" i="24"/>
  <c r="L37" i="24"/>
  <c r="L36" i="24"/>
  <c r="L35" i="24"/>
  <c r="L34" i="24"/>
  <c r="L32" i="24"/>
  <c r="L26" i="24"/>
  <c r="L25" i="24"/>
  <c r="L24" i="24"/>
  <c r="L14" i="24"/>
  <c r="L13" i="24"/>
  <c r="L12" i="24"/>
  <c r="L9" i="24"/>
  <c r="L8" i="24"/>
  <c r="L7" i="24"/>
  <c r="L46" i="24"/>
  <c r="M51" i="15"/>
  <c r="M50" i="15"/>
  <c r="M49" i="15"/>
  <c r="M48" i="15"/>
  <c r="M46" i="15"/>
  <c r="M45" i="15"/>
  <c r="M42" i="15"/>
  <c r="M41" i="15"/>
  <c r="M40" i="15"/>
  <c r="M39" i="15"/>
  <c r="M38" i="15"/>
  <c r="M37" i="15"/>
  <c r="M36" i="15"/>
  <c r="M35" i="15"/>
  <c r="M33" i="15"/>
  <c r="M32" i="15"/>
  <c r="M29" i="15"/>
  <c r="M28" i="15"/>
  <c r="M27" i="15"/>
  <c r="M26" i="15"/>
  <c r="M25" i="15"/>
  <c r="M23" i="15"/>
  <c r="M22" i="15"/>
  <c r="M21" i="15"/>
  <c r="M20" i="15"/>
  <c r="M19" i="15"/>
  <c r="M17" i="15"/>
  <c r="M16" i="15"/>
  <c r="M15" i="15"/>
  <c r="M12" i="15"/>
  <c r="M11" i="15"/>
  <c r="M10" i="15"/>
  <c r="M9" i="15"/>
  <c r="M8" i="15"/>
  <c r="P22" i="17" l="1"/>
  <c r="Q22" i="17"/>
  <c r="P23" i="17"/>
  <c r="Q23" i="17"/>
  <c r="P24" i="17"/>
  <c r="Q24" i="17"/>
  <c r="P25" i="17"/>
  <c r="Q25" i="17"/>
  <c r="P26" i="17"/>
  <c r="Q26" i="17"/>
  <c r="P27" i="17"/>
  <c r="Q27" i="17"/>
  <c r="P28" i="17"/>
  <c r="Q28" i="17"/>
  <c r="Q21" i="17"/>
  <c r="P21" i="17"/>
  <c r="P14" i="17"/>
  <c r="Q14" i="17"/>
  <c r="P15" i="17"/>
  <c r="Q15" i="17"/>
  <c r="P16" i="17"/>
  <c r="Q16" i="17"/>
  <c r="P17" i="17"/>
  <c r="Q17" i="17"/>
  <c r="P18" i="17"/>
  <c r="Q18" i="17"/>
  <c r="P19" i="17"/>
  <c r="Q19" i="17"/>
  <c r="P20" i="17"/>
  <c r="Q20" i="17"/>
  <c r="Q13" i="17"/>
  <c r="P13" i="17"/>
  <c r="P74" i="10"/>
  <c r="O74" i="10" s="1"/>
  <c r="Q74" i="10"/>
  <c r="P75" i="10"/>
  <c r="O75" i="10" s="1"/>
  <c r="Q75" i="10"/>
  <c r="P76" i="10"/>
  <c r="Q76" i="10"/>
  <c r="P77" i="10"/>
  <c r="Q77" i="10"/>
  <c r="P78" i="10"/>
  <c r="O78" i="10" s="1"/>
  <c r="Q78" i="10"/>
  <c r="P79" i="10"/>
  <c r="O79" i="10" s="1"/>
  <c r="Q79" i="10"/>
  <c r="P80" i="10"/>
  <c r="Q80" i="10"/>
  <c r="P81" i="10"/>
  <c r="Q81" i="10"/>
  <c r="P82" i="10"/>
  <c r="O82" i="10" s="1"/>
  <c r="Q82" i="10"/>
  <c r="P83" i="10"/>
  <c r="O83" i="10" s="1"/>
  <c r="Q83" i="10"/>
  <c r="P84" i="10"/>
  <c r="Q84" i="10"/>
  <c r="P85" i="10"/>
  <c r="Q85" i="10"/>
  <c r="P86" i="10"/>
  <c r="O86" i="10" s="1"/>
  <c r="Q86" i="10"/>
  <c r="P87" i="10"/>
  <c r="O87" i="10" s="1"/>
  <c r="Q87" i="10"/>
  <c r="P88" i="10"/>
  <c r="Q88" i="10"/>
  <c r="Q73" i="10"/>
  <c r="P73" i="10"/>
  <c r="O73" i="10" s="1"/>
  <c r="P26" i="10"/>
  <c r="O26" i="10" s="1"/>
  <c r="Q26" i="10"/>
  <c r="P27" i="10"/>
  <c r="O27" i="10" s="1"/>
  <c r="Q27" i="10"/>
  <c r="P28" i="10"/>
  <c r="Q28" i="10"/>
  <c r="P29" i="10"/>
  <c r="Q29" i="10"/>
  <c r="P30" i="10"/>
  <c r="O30" i="10" s="1"/>
  <c r="Q30" i="10"/>
  <c r="P31" i="10"/>
  <c r="O31" i="10" s="1"/>
  <c r="Q31" i="10"/>
  <c r="P32" i="10"/>
  <c r="Q32" i="10"/>
  <c r="P33" i="10"/>
  <c r="Q33" i="10"/>
  <c r="P34" i="10"/>
  <c r="O34" i="10" s="1"/>
  <c r="Q34" i="10"/>
  <c r="P35" i="10"/>
  <c r="O35" i="10" s="1"/>
  <c r="Q35" i="10"/>
  <c r="P36" i="10"/>
  <c r="O36" i="10" s="1"/>
  <c r="Q36" i="10"/>
  <c r="P37" i="10"/>
  <c r="Q37" i="10"/>
  <c r="P38" i="10"/>
  <c r="O38" i="10" s="1"/>
  <c r="Q38" i="10"/>
  <c r="P39" i="10"/>
  <c r="O39" i="10" s="1"/>
  <c r="Q39" i="10"/>
  <c r="P40" i="10"/>
  <c r="Q40" i="10"/>
  <c r="O37" i="10" l="1"/>
  <c r="O33" i="10"/>
  <c r="O29" i="10"/>
  <c r="O85" i="10"/>
  <c r="O81" i="10"/>
  <c r="O77" i="10"/>
  <c r="O40" i="10"/>
  <c r="O28" i="10"/>
  <c r="O84" i="10"/>
  <c r="O80" i="10"/>
  <c r="O76" i="10"/>
  <c r="O88" i="10"/>
  <c r="O32" i="10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6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P330" i="9"/>
  <c r="P331" i="9"/>
  <c r="P332" i="9"/>
  <c r="P333" i="9"/>
  <c r="P334" i="9"/>
  <c r="P335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O330" i="9"/>
  <c r="O331" i="9"/>
  <c r="O332" i="9"/>
  <c r="O333" i="9"/>
  <c r="O334" i="9"/>
  <c r="O335" i="9"/>
  <c r="O7" i="9"/>
  <c r="I22" i="17" l="1"/>
  <c r="AU22" i="17" s="1"/>
  <c r="J22" i="17"/>
  <c r="K22" i="17"/>
  <c r="I23" i="17"/>
  <c r="AU23" i="17" s="1"/>
  <c r="J23" i="17"/>
  <c r="K23" i="17"/>
  <c r="I24" i="17"/>
  <c r="AU24" i="17" s="1"/>
  <c r="J24" i="17"/>
  <c r="K24" i="17"/>
  <c r="I25" i="17"/>
  <c r="AU25" i="17" s="1"/>
  <c r="J25" i="17"/>
  <c r="K25" i="17"/>
  <c r="I26" i="17"/>
  <c r="AU26" i="17" s="1"/>
  <c r="J26" i="17"/>
  <c r="K26" i="17"/>
  <c r="I27" i="17"/>
  <c r="AU27" i="17" s="1"/>
  <c r="J27" i="17"/>
  <c r="K27" i="17"/>
  <c r="I28" i="17"/>
  <c r="AU28" i="17" s="1"/>
  <c r="J28" i="17"/>
  <c r="K28" i="17"/>
  <c r="K21" i="17"/>
  <c r="J21" i="17"/>
  <c r="I21" i="17"/>
  <c r="AU21" i="17" s="1"/>
  <c r="I14" i="17"/>
  <c r="AU14" i="17" s="1"/>
  <c r="J14" i="17"/>
  <c r="K14" i="17"/>
  <c r="I15" i="17"/>
  <c r="AU15" i="17" s="1"/>
  <c r="J15" i="17"/>
  <c r="K15" i="17"/>
  <c r="I16" i="17"/>
  <c r="AU16" i="17" s="1"/>
  <c r="J16" i="17"/>
  <c r="K16" i="17"/>
  <c r="I17" i="17"/>
  <c r="AU17" i="17" s="1"/>
  <c r="J17" i="17"/>
  <c r="K17" i="17"/>
  <c r="I18" i="17"/>
  <c r="AU18" i="17" s="1"/>
  <c r="J18" i="17"/>
  <c r="K18" i="17"/>
  <c r="I19" i="17"/>
  <c r="AU19" i="17" s="1"/>
  <c r="J19" i="17"/>
  <c r="K19" i="17"/>
  <c r="I20" i="17"/>
  <c r="AU20" i="17" s="1"/>
  <c r="J20" i="17"/>
  <c r="K20" i="17"/>
  <c r="K13" i="17"/>
  <c r="J13" i="17"/>
  <c r="AU13" i="17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73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25" i="10"/>
  <c r="L25" i="10" s="1"/>
  <c r="I74" i="10"/>
  <c r="J74" i="10"/>
  <c r="I75" i="10"/>
  <c r="J75" i="10"/>
  <c r="I76" i="10"/>
  <c r="J76" i="10"/>
  <c r="I77" i="10"/>
  <c r="J77" i="10"/>
  <c r="I78" i="10"/>
  <c r="J78" i="10"/>
  <c r="I79" i="10"/>
  <c r="J79" i="10"/>
  <c r="I80" i="10"/>
  <c r="J80" i="10"/>
  <c r="I81" i="10"/>
  <c r="J81" i="10"/>
  <c r="I82" i="10"/>
  <c r="J82" i="10"/>
  <c r="I83" i="10"/>
  <c r="J83" i="10"/>
  <c r="I84" i="10"/>
  <c r="J84" i="10"/>
  <c r="I85" i="10"/>
  <c r="J85" i="10"/>
  <c r="I86" i="10"/>
  <c r="J86" i="10"/>
  <c r="I87" i="10"/>
  <c r="J87" i="10"/>
  <c r="I88" i="10"/>
  <c r="J88" i="10"/>
  <c r="J73" i="10"/>
  <c r="I73" i="10"/>
  <c r="J40" i="10"/>
  <c r="I40" i="10"/>
  <c r="J39" i="10"/>
  <c r="I39" i="10"/>
  <c r="J38" i="10"/>
  <c r="I38" i="10"/>
  <c r="J37" i="10"/>
  <c r="I37" i="10"/>
  <c r="J36" i="10"/>
  <c r="I36" i="10"/>
  <c r="J35" i="10"/>
  <c r="I35" i="10"/>
  <c r="J34" i="10"/>
  <c r="I34" i="10"/>
  <c r="J33" i="10"/>
  <c r="I33" i="10"/>
  <c r="J32" i="10"/>
  <c r="I32" i="10"/>
  <c r="J31" i="10"/>
  <c r="I31" i="10"/>
  <c r="J30" i="10"/>
  <c r="I30" i="10"/>
  <c r="J29" i="10"/>
  <c r="I29" i="10"/>
  <c r="J28" i="10"/>
  <c r="I28" i="10"/>
  <c r="J27" i="10"/>
  <c r="I27" i="10"/>
  <c r="J26" i="10"/>
  <c r="I26" i="10"/>
  <c r="AW25" i="10" l="1"/>
  <c r="BB25" i="10"/>
  <c r="AU73" i="10"/>
  <c r="AN28" i="17"/>
  <c r="AF28" i="17"/>
  <c r="AE28" i="17"/>
  <c r="AC28" i="17"/>
  <c r="AB28" i="17"/>
  <c r="AV28" i="17" s="1"/>
  <c r="V28" i="17"/>
  <c r="U28" i="17"/>
  <c r="T28" i="17"/>
  <c r="O28" i="17"/>
  <c r="L28" i="17"/>
  <c r="H28" i="17"/>
  <c r="AN27" i="17"/>
  <c r="AF27" i="17"/>
  <c r="AE27" i="17"/>
  <c r="AC27" i="17"/>
  <c r="AB27" i="17"/>
  <c r="AV27" i="17" s="1"/>
  <c r="V27" i="17"/>
  <c r="U27" i="17"/>
  <c r="T27" i="17"/>
  <c r="O27" i="17"/>
  <c r="L27" i="17"/>
  <c r="H27" i="17"/>
  <c r="AN26" i="17"/>
  <c r="AF26" i="17"/>
  <c r="AE26" i="17"/>
  <c r="AC26" i="17"/>
  <c r="AB26" i="17"/>
  <c r="AV26" i="17" s="1"/>
  <c r="V26" i="17"/>
  <c r="U26" i="17"/>
  <c r="T26" i="17"/>
  <c r="O26" i="17"/>
  <c r="L26" i="17"/>
  <c r="H26" i="17"/>
  <c r="AN25" i="17"/>
  <c r="AF25" i="17"/>
  <c r="AE25" i="17"/>
  <c r="AC25" i="17"/>
  <c r="AB25" i="17"/>
  <c r="AV25" i="17" s="1"/>
  <c r="V25" i="17"/>
  <c r="U25" i="17"/>
  <c r="T25" i="17"/>
  <c r="O25" i="17"/>
  <c r="L25" i="17"/>
  <c r="H25" i="17"/>
  <c r="AN24" i="17"/>
  <c r="AF24" i="17"/>
  <c r="AE24" i="17"/>
  <c r="AC24" i="17"/>
  <c r="AB24" i="17"/>
  <c r="AV24" i="17" s="1"/>
  <c r="V24" i="17"/>
  <c r="U24" i="17"/>
  <c r="T24" i="17"/>
  <c r="O24" i="17"/>
  <c r="L24" i="17"/>
  <c r="H24" i="17"/>
  <c r="AN23" i="17"/>
  <c r="AF23" i="17"/>
  <c r="AE23" i="17"/>
  <c r="AC23" i="17"/>
  <c r="AB23" i="17"/>
  <c r="AV23" i="17" s="1"/>
  <c r="V23" i="17"/>
  <c r="U23" i="17"/>
  <c r="T23" i="17"/>
  <c r="O23" i="17"/>
  <c r="L23" i="17"/>
  <c r="H23" i="17"/>
  <c r="AN22" i="17"/>
  <c r="AF22" i="17"/>
  <c r="AE22" i="17"/>
  <c r="AC22" i="17"/>
  <c r="AB22" i="17"/>
  <c r="AV22" i="17" s="1"/>
  <c r="V22" i="17"/>
  <c r="U22" i="17"/>
  <c r="T22" i="17"/>
  <c r="O22" i="17"/>
  <c r="L22" i="17"/>
  <c r="H22" i="17"/>
  <c r="AN21" i="17"/>
  <c r="AF21" i="17"/>
  <c r="AE21" i="17"/>
  <c r="AC21" i="17"/>
  <c r="AB21" i="17"/>
  <c r="AV21" i="17" s="1"/>
  <c r="V21" i="17"/>
  <c r="U21" i="17"/>
  <c r="T21" i="17"/>
  <c r="O21" i="17"/>
  <c r="L21" i="17"/>
  <c r="H21" i="17"/>
  <c r="AN20" i="17"/>
  <c r="AF20" i="17"/>
  <c r="AE20" i="17"/>
  <c r="AC20" i="17"/>
  <c r="AB20" i="17"/>
  <c r="AV20" i="17" s="1"/>
  <c r="BF20" i="17" s="1"/>
  <c r="V20" i="17"/>
  <c r="U20" i="17"/>
  <c r="T20" i="17"/>
  <c r="O20" i="17"/>
  <c r="L20" i="17"/>
  <c r="H20" i="17"/>
  <c r="AN19" i="17"/>
  <c r="AF19" i="17"/>
  <c r="AE19" i="17"/>
  <c r="AC19" i="17"/>
  <c r="AB19" i="17"/>
  <c r="AV19" i="17" s="1"/>
  <c r="V19" i="17"/>
  <c r="U19" i="17"/>
  <c r="T19" i="17"/>
  <c r="O19" i="17"/>
  <c r="L19" i="17"/>
  <c r="H19" i="17"/>
  <c r="AN18" i="17"/>
  <c r="AF18" i="17"/>
  <c r="AE18" i="17"/>
  <c r="AC18" i="17"/>
  <c r="AB18" i="17"/>
  <c r="AV18" i="17" s="1"/>
  <c r="V18" i="17"/>
  <c r="U18" i="17"/>
  <c r="T18" i="17"/>
  <c r="O18" i="17"/>
  <c r="L18" i="17"/>
  <c r="H18" i="17"/>
  <c r="AN17" i="17"/>
  <c r="AF17" i="17"/>
  <c r="AE17" i="17"/>
  <c r="AC17" i="17"/>
  <c r="AB17" i="17"/>
  <c r="AV17" i="17" s="1"/>
  <c r="V17" i="17"/>
  <c r="U17" i="17"/>
  <c r="T17" i="17"/>
  <c r="O17" i="17"/>
  <c r="L17" i="17"/>
  <c r="H17" i="17"/>
  <c r="AN16" i="17"/>
  <c r="AF16" i="17"/>
  <c r="AE16" i="17"/>
  <c r="AC16" i="17"/>
  <c r="AB16" i="17"/>
  <c r="AV16" i="17" s="1"/>
  <c r="BF16" i="17" s="1"/>
  <c r="V16" i="17"/>
  <c r="U16" i="17"/>
  <c r="T16" i="17"/>
  <c r="O16" i="17"/>
  <c r="L16" i="17"/>
  <c r="H16" i="17"/>
  <c r="AN15" i="17"/>
  <c r="AF15" i="17"/>
  <c r="AE15" i="17"/>
  <c r="AC15" i="17"/>
  <c r="AB15" i="17"/>
  <c r="AV15" i="17" s="1"/>
  <c r="BF15" i="17" s="1"/>
  <c r="V15" i="17"/>
  <c r="U15" i="17"/>
  <c r="T15" i="17"/>
  <c r="O15" i="17"/>
  <c r="L15" i="17"/>
  <c r="H15" i="17"/>
  <c r="AN14" i="17"/>
  <c r="AF14" i="17"/>
  <c r="AE14" i="17"/>
  <c r="AC14" i="17"/>
  <c r="AB14" i="17"/>
  <c r="AV14" i="17" s="1"/>
  <c r="V14" i="17"/>
  <c r="U14" i="17"/>
  <c r="T14" i="17"/>
  <c r="O14" i="17"/>
  <c r="L14" i="17"/>
  <c r="H14" i="17"/>
  <c r="AN13" i="17"/>
  <c r="AF13" i="17"/>
  <c r="AE13" i="17"/>
  <c r="AC13" i="17"/>
  <c r="AB13" i="17"/>
  <c r="AV13" i="17" s="1"/>
  <c r="V13" i="17"/>
  <c r="U13" i="17"/>
  <c r="T13" i="17"/>
  <c r="O13" i="17"/>
  <c r="L13" i="17"/>
  <c r="H13" i="17"/>
  <c r="BK12" i="17"/>
  <c r="BJ12" i="17"/>
  <c r="BH12" i="17"/>
  <c r="BE12" i="17"/>
  <c r="AX12" i="17"/>
  <c r="V12" i="17"/>
  <c r="U12" i="17"/>
  <c r="T12" i="17"/>
  <c r="O12" i="17"/>
  <c r="N12" i="17" s="1"/>
  <c r="H12" i="17"/>
  <c r="BK11" i="17"/>
  <c r="BJ11" i="17"/>
  <c r="BH11" i="17"/>
  <c r="BE11" i="17"/>
  <c r="AX11" i="17"/>
  <c r="V11" i="17"/>
  <c r="U11" i="17"/>
  <c r="T11" i="17"/>
  <c r="O11" i="17"/>
  <c r="H11" i="17"/>
  <c r="BK10" i="17"/>
  <c r="BJ10" i="17"/>
  <c r="BH10" i="17"/>
  <c r="BE10" i="17"/>
  <c r="AX10" i="17"/>
  <c r="V10" i="17"/>
  <c r="U10" i="17"/>
  <c r="T10" i="17"/>
  <c r="O10" i="17"/>
  <c r="H10" i="17"/>
  <c r="BK9" i="17"/>
  <c r="BJ9" i="17"/>
  <c r="BH9" i="17"/>
  <c r="BE9" i="17"/>
  <c r="AX9" i="17"/>
  <c r="V9" i="17"/>
  <c r="U9" i="17"/>
  <c r="T9" i="17"/>
  <c r="O9" i="17"/>
  <c r="H9" i="17"/>
  <c r="BK8" i="17"/>
  <c r="BJ8" i="17"/>
  <c r="BH8" i="17"/>
  <c r="BE8" i="17"/>
  <c r="AX8" i="17"/>
  <c r="AD8" i="17"/>
  <c r="V8" i="17"/>
  <c r="U8" i="17"/>
  <c r="T8" i="17"/>
  <c r="O8" i="17"/>
  <c r="N8" i="17" s="1"/>
  <c r="H8" i="17"/>
  <c r="BK7" i="17"/>
  <c r="BJ7" i="17"/>
  <c r="BH7" i="17"/>
  <c r="BE7" i="17"/>
  <c r="AX7" i="17"/>
  <c r="V7" i="17"/>
  <c r="U7" i="17"/>
  <c r="T7" i="17"/>
  <c r="O7" i="17"/>
  <c r="H7" i="17"/>
  <c r="BK6" i="17"/>
  <c r="BJ6" i="17"/>
  <c r="BH6" i="17"/>
  <c r="BE6" i="17"/>
  <c r="AX6" i="17"/>
  <c r="V6" i="17"/>
  <c r="U6" i="17"/>
  <c r="T6" i="17"/>
  <c r="O6" i="17"/>
  <c r="H6" i="17"/>
  <c r="BK5" i="17"/>
  <c r="BJ5" i="17"/>
  <c r="BH5" i="17"/>
  <c r="BE5" i="17"/>
  <c r="AX5" i="17"/>
  <c r="V5" i="17"/>
  <c r="U5" i="17"/>
  <c r="T5" i="17"/>
  <c r="O5" i="17"/>
  <c r="N5" i="17" s="1"/>
  <c r="H5" i="17"/>
  <c r="AU88" i="10"/>
  <c r="AN88" i="10"/>
  <c r="AL104" i="10"/>
  <c r="AL120" i="10" s="1"/>
  <c r="AF88" i="10"/>
  <c r="AE88" i="10"/>
  <c r="AC88" i="10"/>
  <c r="AB88" i="10"/>
  <c r="V88" i="10"/>
  <c r="U88" i="10"/>
  <c r="T88" i="10"/>
  <c r="L88" i="10"/>
  <c r="H88" i="10"/>
  <c r="AU87" i="10"/>
  <c r="AN87" i="10"/>
  <c r="AL103" i="10"/>
  <c r="AL119" i="10" s="1"/>
  <c r="AF87" i="10"/>
  <c r="AE87" i="10"/>
  <c r="AC87" i="10"/>
  <c r="AB87" i="10"/>
  <c r="V87" i="10"/>
  <c r="U87" i="10"/>
  <c r="T87" i="10"/>
  <c r="L87" i="10"/>
  <c r="H87" i="10"/>
  <c r="AU86" i="10"/>
  <c r="AN86" i="10"/>
  <c r="AL102" i="10"/>
  <c r="AL118" i="10" s="1"/>
  <c r="AF86" i="10"/>
  <c r="AE86" i="10"/>
  <c r="AC86" i="10"/>
  <c r="AB86" i="10"/>
  <c r="V86" i="10"/>
  <c r="U86" i="10"/>
  <c r="T86" i="10"/>
  <c r="L86" i="10"/>
  <c r="H86" i="10"/>
  <c r="AU85" i="10"/>
  <c r="AN85" i="10"/>
  <c r="AL101" i="10"/>
  <c r="AL117" i="10" s="1"/>
  <c r="AF85" i="10"/>
  <c r="AE85" i="10"/>
  <c r="AC85" i="10"/>
  <c r="AB85" i="10"/>
  <c r="V85" i="10"/>
  <c r="U85" i="10"/>
  <c r="T85" i="10"/>
  <c r="L85" i="10"/>
  <c r="H85" i="10"/>
  <c r="AU84" i="10"/>
  <c r="AN84" i="10"/>
  <c r="AL100" i="10"/>
  <c r="AL116" i="10" s="1"/>
  <c r="AF84" i="10"/>
  <c r="AE84" i="10"/>
  <c r="AC84" i="10"/>
  <c r="AB84" i="10"/>
  <c r="V84" i="10"/>
  <c r="U84" i="10"/>
  <c r="T84" i="10"/>
  <c r="L84" i="10"/>
  <c r="H84" i="10"/>
  <c r="AU83" i="10"/>
  <c r="AN83" i="10"/>
  <c r="AL99" i="10"/>
  <c r="AL115" i="10" s="1"/>
  <c r="AF83" i="10"/>
  <c r="AE83" i="10"/>
  <c r="AC83" i="10"/>
  <c r="AB83" i="10"/>
  <c r="V83" i="10"/>
  <c r="U83" i="10"/>
  <c r="T83" i="10"/>
  <c r="L83" i="10"/>
  <c r="H83" i="10"/>
  <c r="AU82" i="10"/>
  <c r="AN82" i="10"/>
  <c r="AL98" i="10"/>
  <c r="AL114" i="10" s="1"/>
  <c r="AF82" i="10"/>
  <c r="AE82" i="10"/>
  <c r="AC82" i="10"/>
  <c r="AB82" i="10"/>
  <c r="V82" i="10"/>
  <c r="U82" i="10"/>
  <c r="T82" i="10"/>
  <c r="L82" i="10"/>
  <c r="H82" i="10"/>
  <c r="AU81" i="10"/>
  <c r="AN81" i="10"/>
  <c r="AL97" i="10"/>
  <c r="AL113" i="10" s="1"/>
  <c r="AF81" i="10"/>
  <c r="AE81" i="10"/>
  <c r="AC81" i="10"/>
  <c r="AB81" i="10"/>
  <c r="V81" i="10"/>
  <c r="U81" i="10"/>
  <c r="T81" i="10"/>
  <c r="L81" i="10"/>
  <c r="H81" i="10"/>
  <c r="AU80" i="10"/>
  <c r="AN80" i="10"/>
  <c r="AL96" i="10"/>
  <c r="AL112" i="10" s="1"/>
  <c r="AF80" i="10"/>
  <c r="AE80" i="10"/>
  <c r="AC80" i="10"/>
  <c r="AB80" i="10"/>
  <c r="V80" i="10"/>
  <c r="U80" i="10"/>
  <c r="T80" i="10"/>
  <c r="L80" i="10"/>
  <c r="H80" i="10"/>
  <c r="AU79" i="10"/>
  <c r="AN79" i="10"/>
  <c r="AL95" i="10"/>
  <c r="AL111" i="10" s="1"/>
  <c r="AF79" i="10"/>
  <c r="AE79" i="10"/>
  <c r="AC79" i="10"/>
  <c r="AB79" i="10"/>
  <c r="V79" i="10"/>
  <c r="U79" i="10"/>
  <c r="T79" i="10"/>
  <c r="L79" i="10"/>
  <c r="H79" i="10"/>
  <c r="AU78" i="10"/>
  <c r="AN78" i="10"/>
  <c r="AL94" i="10"/>
  <c r="AL110" i="10" s="1"/>
  <c r="AF78" i="10"/>
  <c r="AE78" i="10"/>
  <c r="AC78" i="10"/>
  <c r="AB78" i="10"/>
  <c r="V78" i="10"/>
  <c r="U78" i="10"/>
  <c r="T78" i="10"/>
  <c r="L78" i="10"/>
  <c r="H78" i="10"/>
  <c r="AU77" i="10"/>
  <c r="AN77" i="10"/>
  <c r="AL93" i="10"/>
  <c r="AL109" i="10" s="1"/>
  <c r="AF77" i="10"/>
  <c r="AE77" i="10"/>
  <c r="AC77" i="10"/>
  <c r="AB77" i="10"/>
  <c r="V77" i="10"/>
  <c r="U77" i="10"/>
  <c r="T77" i="10"/>
  <c r="L77" i="10"/>
  <c r="H77" i="10"/>
  <c r="AU76" i="10"/>
  <c r="AN76" i="10"/>
  <c r="AL92" i="10"/>
  <c r="AL108" i="10" s="1"/>
  <c r="AF76" i="10"/>
  <c r="AE76" i="10"/>
  <c r="AC76" i="10"/>
  <c r="AB76" i="10"/>
  <c r="V76" i="10"/>
  <c r="U76" i="10"/>
  <c r="T76" i="10"/>
  <c r="L76" i="10"/>
  <c r="H76" i="10"/>
  <c r="AU75" i="10"/>
  <c r="AN75" i="10"/>
  <c r="AL107" i="10"/>
  <c r="AF75" i="10"/>
  <c r="AE75" i="10"/>
  <c r="AC75" i="10"/>
  <c r="AB75" i="10"/>
  <c r="V75" i="10"/>
  <c r="U75" i="10"/>
  <c r="T75" i="10"/>
  <c r="L75" i="10"/>
  <c r="H75" i="10"/>
  <c r="AU74" i="10"/>
  <c r="AN74" i="10"/>
  <c r="AL106" i="10"/>
  <c r="AF74" i="10"/>
  <c r="AE74" i="10"/>
  <c r="AC74" i="10"/>
  <c r="AB74" i="10"/>
  <c r="V74" i="10"/>
  <c r="U74" i="10"/>
  <c r="T74" i="10"/>
  <c r="L74" i="10"/>
  <c r="H74" i="10"/>
  <c r="AN73" i="10"/>
  <c r="AF73" i="10"/>
  <c r="AE73" i="10"/>
  <c r="AC73" i="10"/>
  <c r="AB73" i="10"/>
  <c r="V73" i="10"/>
  <c r="U73" i="10"/>
  <c r="T73" i="10"/>
  <c r="L73" i="10"/>
  <c r="H73" i="10"/>
  <c r="AU40" i="10"/>
  <c r="AN40" i="10"/>
  <c r="AL56" i="10"/>
  <c r="AL72" i="10" s="1"/>
  <c r="AF40" i="10"/>
  <c r="AE40" i="10"/>
  <c r="AC40" i="10"/>
  <c r="AB40" i="10"/>
  <c r="V40" i="10"/>
  <c r="U40" i="10"/>
  <c r="T40" i="10"/>
  <c r="L40" i="10"/>
  <c r="H40" i="10"/>
  <c r="AU39" i="10"/>
  <c r="AN39" i="10"/>
  <c r="AL55" i="10"/>
  <c r="AL71" i="10" s="1"/>
  <c r="AF39" i="10"/>
  <c r="AE39" i="10"/>
  <c r="AC39" i="10"/>
  <c r="AB39" i="10"/>
  <c r="V39" i="10"/>
  <c r="U39" i="10"/>
  <c r="T39" i="10"/>
  <c r="L39" i="10"/>
  <c r="H39" i="10"/>
  <c r="AU38" i="10"/>
  <c r="AN38" i="10"/>
  <c r="AL54" i="10"/>
  <c r="AL70" i="10" s="1"/>
  <c r="AF38" i="10"/>
  <c r="AE38" i="10"/>
  <c r="AC38" i="10"/>
  <c r="AB38" i="10"/>
  <c r="V38" i="10"/>
  <c r="U38" i="10"/>
  <c r="T38" i="10"/>
  <c r="L38" i="10"/>
  <c r="H38" i="10"/>
  <c r="AU37" i="10"/>
  <c r="AN37" i="10"/>
  <c r="AL53" i="10"/>
  <c r="AL69" i="10" s="1"/>
  <c r="AF37" i="10"/>
  <c r="AE37" i="10"/>
  <c r="AC37" i="10"/>
  <c r="AB37" i="10"/>
  <c r="V37" i="10"/>
  <c r="U37" i="10"/>
  <c r="T37" i="10"/>
  <c r="L37" i="10"/>
  <c r="H37" i="10"/>
  <c r="AU36" i="10"/>
  <c r="AN36" i="10"/>
  <c r="AL52" i="10"/>
  <c r="AL68" i="10" s="1"/>
  <c r="AF36" i="10"/>
  <c r="AE36" i="10"/>
  <c r="AC36" i="10"/>
  <c r="AB36" i="10"/>
  <c r="V36" i="10"/>
  <c r="U36" i="10"/>
  <c r="T36" i="10"/>
  <c r="L36" i="10"/>
  <c r="H36" i="10"/>
  <c r="AU35" i="10"/>
  <c r="AN35" i="10"/>
  <c r="AL51" i="10"/>
  <c r="AL67" i="10" s="1"/>
  <c r="AF35" i="10"/>
  <c r="AE35" i="10"/>
  <c r="AC35" i="10"/>
  <c r="AB35" i="10"/>
  <c r="V35" i="10"/>
  <c r="U35" i="10"/>
  <c r="T35" i="10"/>
  <c r="L35" i="10"/>
  <c r="H35" i="10"/>
  <c r="AU34" i="10"/>
  <c r="AN34" i="10"/>
  <c r="AL50" i="10"/>
  <c r="AL66" i="10" s="1"/>
  <c r="AF34" i="10"/>
  <c r="AE34" i="10"/>
  <c r="AC34" i="10"/>
  <c r="AB34" i="10"/>
  <c r="V34" i="10"/>
  <c r="U34" i="10"/>
  <c r="T34" i="10"/>
  <c r="L34" i="10"/>
  <c r="H34" i="10"/>
  <c r="AU33" i="10"/>
  <c r="AN33" i="10"/>
  <c r="AL49" i="10"/>
  <c r="AL65" i="10" s="1"/>
  <c r="AF33" i="10"/>
  <c r="AE33" i="10"/>
  <c r="AC33" i="10"/>
  <c r="AB33" i="10"/>
  <c r="V33" i="10"/>
  <c r="U33" i="10"/>
  <c r="T33" i="10"/>
  <c r="L33" i="10"/>
  <c r="BB33" i="10" s="1"/>
  <c r="H33" i="10"/>
  <c r="AU32" i="10"/>
  <c r="AN32" i="10"/>
  <c r="AL48" i="10"/>
  <c r="AL64" i="10" s="1"/>
  <c r="AF32" i="10"/>
  <c r="AE32" i="10"/>
  <c r="AC32" i="10"/>
  <c r="AB32" i="10"/>
  <c r="V32" i="10"/>
  <c r="U32" i="10"/>
  <c r="T32" i="10"/>
  <c r="L32" i="10"/>
  <c r="H32" i="10"/>
  <c r="AU31" i="10"/>
  <c r="AN31" i="10"/>
  <c r="AL47" i="10"/>
  <c r="AL63" i="10" s="1"/>
  <c r="AF31" i="10"/>
  <c r="AE31" i="10"/>
  <c r="AC31" i="10"/>
  <c r="AB31" i="10"/>
  <c r="V31" i="10"/>
  <c r="U31" i="10"/>
  <c r="T31" i="10"/>
  <c r="L31" i="10"/>
  <c r="H31" i="10"/>
  <c r="AU30" i="10"/>
  <c r="AN30" i="10"/>
  <c r="AL46" i="10"/>
  <c r="AL62" i="10" s="1"/>
  <c r="AF30" i="10"/>
  <c r="AE30" i="10"/>
  <c r="AC30" i="10"/>
  <c r="AB30" i="10"/>
  <c r="V30" i="10"/>
  <c r="U30" i="10"/>
  <c r="T30" i="10"/>
  <c r="L30" i="10"/>
  <c r="BB30" i="10" s="1"/>
  <c r="H30" i="10"/>
  <c r="AU29" i="10"/>
  <c r="AN29" i="10"/>
  <c r="AL45" i="10"/>
  <c r="AL61" i="10" s="1"/>
  <c r="AF29" i="10"/>
  <c r="AE29" i="10"/>
  <c r="AC29" i="10"/>
  <c r="AB29" i="10"/>
  <c r="V29" i="10"/>
  <c r="U29" i="10"/>
  <c r="T29" i="10"/>
  <c r="L29" i="10"/>
  <c r="BB29" i="10" s="1"/>
  <c r="H29" i="10"/>
  <c r="AU28" i="10"/>
  <c r="AN28" i="10"/>
  <c r="AL44" i="10"/>
  <c r="AL60" i="10" s="1"/>
  <c r="AF28" i="10"/>
  <c r="AE28" i="10"/>
  <c r="AC28" i="10"/>
  <c r="AB28" i="10"/>
  <c r="V28" i="10"/>
  <c r="U28" i="10"/>
  <c r="T28" i="10"/>
  <c r="L28" i="10"/>
  <c r="H28" i="10"/>
  <c r="AU27" i="10"/>
  <c r="AN27" i="10"/>
  <c r="AL43" i="10"/>
  <c r="AL59" i="10" s="1"/>
  <c r="AF27" i="10"/>
  <c r="AE27" i="10"/>
  <c r="AC27" i="10"/>
  <c r="AB27" i="10"/>
  <c r="V27" i="10"/>
  <c r="U27" i="10"/>
  <c r="T27" i="10"/>
  <c r="L27" i="10"/>
  <c r="H27" i="10"/>
  <c r="AU26" i="10"/>
  <c r="AN26" i="10"/>
  <c r="AL42" i="10"/>
  <c r="AL58" i="10" s="1"/>
  <c r="AF26" i="10"/>
  <c r="AE26" i="10"/>
  <c r="AC26" i="10"/>
  <c r="AB26" i="10"/>
  <c r="V26" i="10"/>
  <c r="U26" i="10"/>
  <c r="T26" i="10"/>
  <c r="L26" i="10"/>
  <c r="H26" i="10"/>
  <c r="V25" i="10"/>
  <c r="U25" i="10"/>
  <c r="T25" i="10"/>
  <c r="BK24" i="10"/>
  <c r="BJ24" i="10"/>
  <c r="BH24" i="10"/>
  <c r="BE24" i="10"/>
  <c r="AX24" i="10"/>
  <c r="V24" i="10"/>
  <c r="U24" i="10"/>
  <c r="T24" i="10"/>
  <c r="H24" i="10"/>
  <c r="W24" i="10" s="1"/>
  <c r="BK23" i="10"/>
  <c r="BJ23" i="10"/>
  <c r="BH23" i="10"/>
  <c r="BE23" i="10"/>
  <c r="AX23" i="10"/>
  <c r="V23" i="10"/>
  <c r="U23" i="10"/>
  <c r="T23" i="10"/>
  <c r="H23" i="10"/>
  <c r="BK22" i="10"/>
  <c r="BJ22" i="10"/>
  <c r="BH22" i="10"/>
  <c r="BE22" i="10"/>
  <c r="AX22" i="10"/>
  <c r="V22" i="10"/>
  <c r="U22" i="10"/>
  <c r="T22" i="10"/>
  <c r="N22" i="10"/>
  <c r="H22" i="10"/>
  <c r="BK21" i="10"/>
  <c r="BJ21" i="10"/>
  <c r="BH21" i="10"/>
  <c r="BE21" i="10"/>
  <c r="AX21" i="10"/>
  <c r="V21" i="10"/>
  <c r="U21" i="10"/>
  <c r="T21" i="10"/>
  <c r="H21" i="10"/>
  <c r="BK20" i="10"/>
  <c r="BJ20" i="10"/>
  <c r="BH20" i="10"/>
  <c r="BE20" i="10"/>
  <c r="AX20" i="10"/>
  <c r="V20" i="10"/>
  <c r="U20" i="10"/>
  <c r="T20" i="10"/>
  <c r="N20" i="10"/>
  <c r="H20" i="10"/>
  <c r="BK19" i="10"/>
  <c r="BJ19" i="10"/>
  <c r="BH19" i="10"/>
  <c r="BE19" i="10"/>
  <c r="AX19" i="10"/>
  <c r="V19" i="10"/>
  <c r="U19" i="10"/>
  <c r="T19" i="10"/>
  <c r="H19" i="10"/>
  <c r="BK18" i="10"/>
  <c r="BJ18" i="10"/>
  <c r="BH18" i="10"/>
  <c r="BE18" i="10"/>
  <c r="AX18" i="10"/>
  <c r="V18" i="10"/>
  <c r="U18" i="10"/>
  <c r="T18" i="10"/>
  <c r="H18" i="10"/>
  <c r="BK17" i="10"/>
  <c r="BJ17" i="10"/>
  <c r="BH17" i="10"/>
  <c r="BE17" i="10"/>
  <c r="AX17" i="10"/>
  <c r="V17" i="10"/>
  <c r="U17" i="10"/>
  <c r="T17" i="10"/>
  <c r="H17" i="10"/>
  <c r="W17" i="10" s="1"/>
  <c r="BK16" i="10"/>
  <c r="BJ16" i="10"/>
  <c r="BH16" i="10"/>
  <c r="BE16" i="10"/>
  <c r="AX16" i="10"/>
  <c r="V16" i="10"/>
  <c r="U16" i="10"/>
  <c r="T16" i="10"/>
  <c r="H16" i="10"/>
  <c r="BK15" i="10"/>
  <c r="BJ15" i="10"/>
  <c r="BH15" i="10"/>
  <c r="BE15" i="10"/>
  <c r="AX15" i="10"/>
  <c r="V15" i="10"/>
  <c r="U15" i="10"/>
  <c r="T15" i="10"/>
  <c r="N15" i="10"/>
  <c r="H15" i="10"/>
  <c r="BJ14" i="10"/>
  <c r="BH14" i="10"/>
  <c r="BE14" i="10"/>
  <c r="AX14" i="10"/>
  <c r="V14" i="10"/>
  <c r="U14" i="10"/>
  <c r="T14" i="10"/>
  <c r="H14" i="10"/>
  <c r="W14" i="10" s="1"/>
  <c r="BK13" i="10"/>
  <c r="BJ13" i="10"/>
  <c r="BH13" i="10"/>
  <c r="BE13" i="10"/>
  <c r="AX13" i="10"/>
  <c r="V13" i="10"/>
  <c r="U13" i="10"/>
  <c r="T13" i="10"/>
  <c r="H13" i="10"/>
  <c r="BK12" i="10"/>
  <c r="BJ12" i="10"/>
  <c r="BH12" i="10"/>
  <c r="BE12" i="10"/>
  <c r="AX12" i="10"/>
  <c r="V12" i="10"/>
  <c r="U12" i="10"/>
  <c r="T12" i="10"/>
  <c r="H12" i="10"/>
  <c r="BK11" i="10"/>
  <c r="BJ11" i="10"/>
  <c r="BH11" i="10"/>
  <c r="BL11" i="10" s="1"/>
  <c r="BE11" i="10"/>
  <c r="AX11" i="10"/>
  <c r="T11" i="10"/>
  <c r="H11" i="10"/>
  <c r="BK10" i="10"/>
  <c r="BJ10" i="10"/>
  <c r="BH10" i="10"/>
  <c r="BE10" i="10"/>
  <c r="AX10" i="10"/>
  <c r="V10" i="10"/>
  <c r="U10" i="10"/>
  <c r="H10" i="10"/>
  <c r="W10" i="10" s="1"/>
  <c r="BK9" i="10"/>
  <c r="BE9" i="10"/>
  <c r="V9" i="10"/>
  <c r="U9" i="10"/>
  <c r="T9" i="10"/>
  <c r="H9" i="10"/>
  <c r="U335" i="9"/>
  <c r="T335" i="9"/>
  <c r="S335" i="9"/>
  <c r="R335" i="9"/>
  <c r="Q335" i="9"/>
  <c r="U334" i="9"/>
  <c r="T334" i="9"/>
  <c r="S334" i="9"/>
  <c r="R334" i="9"/>
  <c r="Q334" i="9"/>
  <c r="U333" i="9"/>
  <c r="T333" i="9"/>
  <c r="S333" i="9"/>
  <c r="R333" i="9"/>
  <c r="Q333" i="9"/>
  <c r="U332" i="9"/>
  <c r="T332" i="9"/>
  <c r="S332" i="9"/>
  <c r="R332" i="9"/>
  <c r="Q332" i="9"/>
  <c r="U331" i="9"/>
  <c r="T331" i="9"/>
  <c r="S331" i="9"/>
  <c r="R331" i="9"/>
  <c r="Q331" i="9"/>
  <c r="U330" i="9"/>
  <c r="T330" i="9"/>
  <c r="S330" i="9"/>
  <c r="R330" i="9"/>
  <c r="Q330" i="9"/>
  <c r="U329" i="9"/>
  <c r="T329" i="9"/>
  <c r="S329" i="9"/>
  <c r="R329" i="9"/>
  <c r="Q329" i="9"/>
  <c r="U328" i="9"/>
  <c r="T328" i="9"/>
  <c r="S328" i="9"/>
  <c r="R328" i="9"/>
  <c r="Q328" i="9"/>
  <c r="U327" i="9"/>
  <c r="T327" i="9"/>
  <c r="S327" i="9"/>
  <c r="R327" i="9"/>
  <c r="Q327" i="9"/>
  <c r="U326" i="9"/>
  <c r="T326" i="9"/>
  <c r="S326" i="9"/>
  <c r="R326" i="9"/>
  <c r="Q326" i="9"/>
  <c r="U325" i="9"/>
  <c r="T325" i="9"/>
  <c r="S325" i="9"/>
  <c r="R325" i="9"/>
  <c r="Q325" i="9"/>
  <c r="U324" i="9"/>
  <c r="T324" i="9"/>
  <c r="S324" i="9"/>
  <c r="R324" i="9"/>
  <c r="Q324" i="9"/>
  <c r="U323" i="9"/>
  <c r="T323" i="9"/>
  <c r="S323" i="9"/>
  <c r="R323" i="9"/>
  <c r="Q323" i="9"/>
  <c r="U322" i="9"/>
  <c r="T322" i="9"/>
  <c r="S322" i="9"/>
  <c r="R322" i="9"/>
  <c r="Q322" i="9"/>
  <c r="U321" i="9"/>
  <c r="T321" i="9"/>
  <c r="S321" i="9"/>
  <c r="R321" i="9"/>
  <c r="Q321" i="9"/>
  <c r="U320" i="9"/>
  <c r="T320" i="9"/>
  <c r="S320" i="9"/>
  <c r="R320" i="9"/>
  <c r="Q320" i="9"/>
  <c r="U319" i="9"/>
  <c r="T319" i="9"/>
  <c r="S319" i="9"/>
  <c r="R319" i="9"/>
  <c r="Q319" i="9"/>
  <c r="U318" i="9"/>
  <c r="T318" i="9"/>
  <c r="S318" i="9"/>
  <c r="R318" i="9"/>
  <c r="Q318" i="9"/>
  <c r="U317" i="9"/>
  <c r="T317" i="9"/>
  <c r="S317" i="9"/>
  <c r="R317" i="9"/>
  <c r="Q317" i="9"/>
  <c r="U316" i="9"/>
  <c r="T316" i="9"/>
  <c r="S316" i="9"/>
  <c r="R316" i="9"/>
  <c r="Q316" i="9"/>
  <c r="U315" i="9"/>
  <c r="T315" i="9"/>
  <c r="S315" i="9"/>
  <c r="R315" i="9"/>
  <c r="Q315" i="9"/>
  <c r="U314" i="9"/>
  <c r="T314" i="9"/>
  <c r="S314" i="9"/>
  <c r="R314" i="9"/>
  <c r="Q314" i="9"/>
  <c r="U313" i="9"/>
  <c r="T313" i="9"/>
  <c r="S313" i="9"/>
  <c r="R313" i="9"/>
  <c r="Q313" i="9"/>
  <c r="U312" i="9"/>
  <c r="T312" i="9"/>
  <c r="S312" i="9"/>
  <c r="R312" i="9"/>
  <c r="Q312" i="9"/>
  <c r="U311" i="9"/>
  <c r="T311" i="9"/>
  <c r="S311" i="9"/>
  <c r="R311" i="9"/>
  <c r="Q311" i="9"/>
  <c r="U310" i="9"/>
  <c r="T310" i="9"/>
  <c r="S310" i="9"/>
  <c r="R310" i="9"/>
  <c r="Q310" i="9"/>
  <c r="U309" i="9"/>
  <c r="T309" i="9"/>
  <c r="S309" i="9"/>
  <c r="R309" i="9"/>
  <c r="Q309" i="9"/>
  <c r="U308" i="9"/>
  <c r="T308" i="9"/>
  <c r="S308" i="9"/>
  <c r="R308" i="9"/>
  <c r="Q308" i="9"/>
  <c r="U307" i="9"/>
  <c r="T307" i="9"/>
  <c r="S307" i="9"/>
  <c r="R307" i="9"/>
  <c r="Q307" i="9"/>
  <c r="U306" i="9"/>
  <c r="T306" i="9"/>
  <c r="S306" i="9"/>
  <c r="R306" i="9"/>
  <c r="Q306" i="9"/>
  <c r="U305" i="9"/>
  <c r="T305" i="9"/>
  <c r="S305" i="9"/>
  <c r="R305" i="9"/>
  <c r="Q305" i="9"/>
  <c r="U304" i="9"/>
  <c r="T304" i="9"/>
  <c r="S304" i="9"/>
  <c r="R304" i="9"/>
  <c r="Q304" i="9"/>
  <c r="U303" i="9"/>
  <c r="T303" i="9"/>
  <c r="S303" i="9"/>
  <c r="R303" i="9"/>
  <c r="Q303" i="9"/>
  <c r="U302" i="9"/>
  <c r="T302" i="9"/>
  <c r="S302" i="9"/>
  <c r="R302" i="9"/>
  <c r="Q302" i="9"/>
  <c r="U301" i="9"/>
  <c r="T301" i="9"/>
  <c r="S301" i="9"/>
  <c r="R301" i="9"/>
  <c r="Q301" i="9"/>
  <c r="U300" i="9"/>
  <c r="T300" i="9"/>
  <c r="S300" i="9"/>
  <c r="R300" i="9"/>
  <c r="Q300" i="9"/>
  <c r="U299" i="9"/>
  <c r="T299" i="9"/>
  <c r="S299" i="9"/>
  <c r="R299" i="9"/>
  <c r="Q299" i="9"/>
  <c r="U298" i="9"/>
  <c r="T298" i="9"/>
  <c r="S298" i="9"/>
  <c r="R298" i="9"/>
  <c r="Q298" i="9"/>
  <c r="U297" i="9"/>
  <c r="T297" i="9"/>
  <c r="S297" i="9"/>
  <c r="R297" i="9"/>
  <c r="Q297" i="9"/>
  <c r="U296" i="9"/>
  <c r="T296" i="9"/>
  <c r="S296" i="9"/>
  <c r="R296" i="9"/>
  <c r="Q296" i="9"/>
  <c r="U295" i="9"/>
  <c r="T295" i="9"/>
  <c r="S295" i="9"/>
  <c r="R295" i="9"/>
  <c r="Q295" i="9"/>
  <c r="U294" i="9"/>
  <c r="T294" i="9"/>
  <c r="S294" i="9"/>
  <c r="R294" i="9"/>
  <c r="Q294" i="9"/>
  <c r="U293" i="9"/>
  <c r="T293" i="9"/>
  <c r="S293" i="9"/>
  <c r="R293" i="9"/>
  <c r="Q293" i="9"/>
  <c r="U292" i="9"/>
  <c r="T292" i="9"/>
  <c r="S292" i="9"/>
  <c r="R292" i="9"/>
  <c r="Q292" i="9"/>
  <c r="U291" i="9"/>
  <c r="T291" i="9"/>
  <c r="S291" i="9"/>
  <c r="R291" i="9"/>
  <c r="Q291" i="9"/>
  <c r="U290" i="9"/>
  <c r="T290" i="9"/>
  <c r="S290" i="9"/>
  <c r="R290" i="9"/>
  <c r="Q290" i="9"/>
  <c r="U289" i="9"/>
  <c r="T289" i="9"/>
  <c r="S289" i="9"/>
  <c r="R289" i="9"/>
  <c r="Q289" i="9"/>
  <c r="U288" i="9"/>
  <c r="T288" i="9"/>
  <c r="S288" i="9"/>
  <c r="R288" i="9"/>
  <c r="Q288" i="9"/>
  <c r="U287" i="9"/>
  <c r="T287" i="9"/>
  <c r="S287" i="9"/>
  <c r="R287" i="9"/>
  <c r="Q287" i="9"/>
  <c r="U286" i="9"/>
  <c r="T286" i="9"/>
  <c r="S286" i="9"/>
  <c r="R286" i="9"/>
  <c r="Q286" i="9"/>
  <c r="U285" i="9"/>
  <c r="T285" i="9"/>
  <c r="S285" i="9"/>
  <c r="R285" i="9"/>
  <c r="Q285" i="9"/>
  <c r="U284" i="9"/>
  <c r="T284" i="9"/>
  <c r="S284" i="9"/>
  <c r="R284" i="9"/>
  <c r="Q284" i="9"/>
  <c r="U283" i="9"/>
  <c r="T283" i="9"/>
  <c r="S283" i="9"/>
  <c r="R283" i="9"/>
  <c r="Q283" i="9"/>
  <c r="U282" i="9"/>
  <c r="T282" i="9"/>
  <c r="S282" i="9"/>
  <c r="R282" i="9"/>
  <c r="Q282" i="9"/>
  <c r="U281" i="9"/>
  <c r="T281" i="9"/>
  <c r="S281" i="9"/>
  <c r="R281" i="9"/>
  <c r="Q281" i="9"/>
  <c r="U280" i="9"/>
  <c r="T280" i="9"/>
  <c r="S280" i="9"/>
  <c r="R280" i="9"/>
  <c r="Q280" i="9"/>
  <c r="U279" i="9"/>
  <c r="T279" i="9"/>
  <c r="S279" i="9"/>
  <c r="R279" i="9"/>
  <c r="Q279" i="9"/>
  <c r="U278" i="9"/>
  <c r="T278" i="9"/>
  <c r="S278" i="9"/>
  <c r="R278" i="9"/>
  <c r="Q278" i="9"/>
  <c r="U277" i="9"/>
  <c r="T277" i="9"/>
  <c r="S277" i="9"/>
  <c r="R277" i="9"/>
  <c r="Q277" i="9"/>
  <c r="U276" i="9"/>
  <c r="T276" i="9"/>
  <c r="S276" i="9"/>
  <c r="R276" i="9"/>
  <c r="Q276" i="9"/>
  <c r="U275" i="9"/>
  <c r="T275" i="9"/>
  <c r="S275" i="9"/>
  <c r="R275" i="9"/>
  <c r="Q275" i="9"/>
  <c r="U274" i="9"/>
  <c r="T274" i="9"/>
  <c r="S274" i="9"/>
  <c r="R274" i="9"/>
  <c r="Q274" i="9"/>
  <c r="U273" i="9"/>
  <c r="T273" i="9"/>
  <c r="S273" i="9"/>
  <c r="R273" i="9"/>
  <c r="Q273" i="9"/>
  <c r="U272" i="9"/>
  <c r="T272" i="9"/>
  <c r="S272" i="9"/>
  <c r="R272" i="9"/>
  <c r="Q272" i="9"/>
  <c r="U271" i="9"/>
  <c r="T271" i="9"/>
  <c r="S271" i="9"/>
  <c r="R271" i="9"/>
  <c r="Q271" i="9"/>
  <c r="U270" i="9"/>
  <c r="T270" i="9"/>
  <c r="S270" i="9"/>
  <c r="R270" i="9"/>
  <c r="Q270" i="9"/>
  <c r="U269" i="9"/>
  <c r="T269" i="9"/>
  <c r="S269" i="9"/>
  <c r="R269" i="9"/>
  <c r="Q269" i="9"/>
  <c r="U268" i="9"/>
  <c r="T268" i="9"/>
  <c r="S268" i="9"/>
  <c r="R268" i="9"/>
  <c r="Q268" i="9"/>
  <c r="U267" i="9"/>
  <c r="T267" i="9"/>
  <c r="S267" i="9"/>
  <c r="R267" i="9"/>
  <c r="Q267" i="9"/>
  <c r="U266" i="9"/>
  <c r="T266" i="9"/>
  <c r="S266" i="9"/>
  <c r="R266" i="9"/>
  <c r="Q266" i="9"/>
  <c r="U265" i="9"/>
  <c r="T265" i="9"/>
  <c r="S265" i="9"/>
  <c r="R265" i="9"/>
  <c r="Q265" i="9"/>
  <c r="U264" i="9"/>
  <c r="T264" i="9"/>
  <c r="S264" i="9"/>
  <c r="R264" i="9"/>
  <c r="Q264" i="9"/>
  <c r="U263" i="9"/>
  <c r="T263" i="9"/>
  <c r="S263" i="9"/>
  <c r="R263" i="9"/>
  <c r="Q263" i="9"/>
  <c r="U262" i="9"/>
  <c r="T262" i="9"/>
  <c r="S262" i="9"/>
  <c r="R262" i="9"/>
  <c r="Q262" i="9"/>
  <c r="U261" i="9"/>
  <c r="T261" i="9"/>
  <c r="S261" i="9"/>
  <c r="R261" i="9"/>
  <c r="Q261" i="9"/>
  <c r="U260" i="9"/>
  <c r="T260" i="9"/>
  <c r="S260" i="9"/>
  <c r="R260" i="9"/>
  <c r="Q260" i="9"/>
  <c r="U259" i="9"/>
  <c r="T259" i="9"/>
  <c r="S259" i="9"/>
  <c r="R259" i="9"/>
  <c r="Q259" i="9"/>
  <c r="U258" i="9"/>
  <c r="T258" i="9"/>
  <c r="S258" i="9"/>
  <c r="R258" i="9"/>
  <c r="Q258" i="9"/>
  <c r="U257" i="9"/>
  <c r="T257" i="9"/>
  <c r="S257" i="9"/>
  <c r="R257" i="9"/>
  <c r="Q257" i="9"/>
  <c r="U256" i="9"/>
  <c r="T256" i="9"/>
  <c r="S256" i="9"/>
  <c r="R256" i="9"/>
  <c r="Q256" i="9"/>
  <c r="U255" i="9"/>
  <c r="T255" i="9"/>
  <c r="S255" i="9"/>
  <c r="R255" i="9"/>
  <c r="Q255" i="9"/>
  <c r="U254" i="9"/>
  <c r="T254" i="9"/>
  <c r="S254" i="9"/>
  <c r="R254" i="9"/>
  <c r="Q254" i="9"/>
  <c r="U253" i="9"/>
  <c r="T253" i="9"/>
  <c r="S253" i="9"/>
  <c r="R253" i="9"/>
  <c r="Q253" i="9"/>
  <c r="U252" i="9"/>
  <c r="T252" i="9"/>
  <c r="S252" i="9"/>
  <c r="R252" i="9"/>
  <c r="Q252" i="9"/>
  <c r="U251" i="9"/>
  <c r="T251" i="9"/>
  <c r="S251" i="9"/>
  <c r="R251" i="9"/>
  <c r="Q251" i="9"/>
  <c r="U250" i="9"/>
  <c r="T250" i="9"/>
  <c r="S250" i="9"/>
  <c r="R250" i="9"/>
  <c r="Q250" i="9"/>
  <c r="U249" i="9"/>
  <c r="T249" i="9"/>
  <c r="S249" i="9"/>
  <c r="R249" i="9"/>
  <c r="Q249" i="9"/>
  <c r="U248" i="9"/>
  <c r="T248" i="9"/>
  <c r="S248" i="9"/>
  <c r="R248" i="9"/>
  <c r="Q248" i="9"/>
  <c r="U247" i="9"/>
  <c r="T247" i="9"/>
  <c r="S247" i="9"/>
  <c r="R247" i="9"/>
  <c r="Q247" i="9"/>
  <c r="U246" i="9"/>
  <c r="T246" i="9"/>
  <c r="S246" i="9"/>
  <c r="R246" i="9"/>
  <c r="Q246" i="9"/>
  <c r="U245" i="9"/>
  <c r="T245" i="9"/>
  <c r="S245" i="9"/>
  <c r="R245" i="9"/>
  <c r="Q245" i="9"/>
  <c r="U244" i="9"/>
  <c r="T244" i="9"/>
  <c r="S244" i="9"/>
  <c r="R244" i="9"/>
  <c r="Q244" i="9"/>
  <c r="U243" i="9"/>
  <c r="T243" i="9"/>
  <c r="S243" i="9"/>
  <c r="R243" i="9"/>
  <c r="Q243" i="9"/>
  <c r="U242" i="9"/>
  <c r="T242" i="9"/>
  <c r="S242" i="9"/>
  <c r="R242" i="9"/>
  <c r="Q242" i="9"/>
  <c r="U241" i="9"/>
  <c r="T241" i="9"/>
  <c r="S241" i="9"/>
  <c r="R241" i="9"/>
  <c r="Q241" i="9"/>
  <c r="U240" i="9"/>
  <c r="T240" i="9"/>
  <c r="S240" i="9"/>
  <c r="R240" i="9"/>
  <c r="Q240" i="9"/>
  <c r="U239" i="9"/>
  <c r="T239" i="9"/>
  <c r="S239" i="9"/>
  <c r="R239" i="9"/>
  <c r="Q239" i="9"/>
  <c r="U238" i="9"/>
  <c r="T238" i="9"/>
  <c r="S238" i="9"/>
  <c r="R238" i="9"/>
  <c r="Q238" i="9"/>
  <c r="U237" i="9"/>
  <c r="T237" i="9"/>
  <c r="S237" i="9"/>
  <c r="R237" i="9"/>
  <c r="Q237" i="9"/>
  <c r="U236" i="9"/>
  <c r="T236" i="9"/>
  <c r="S236" i="9"/>
  <c r="R236" i="9"/>
  <c r="Q236" i="9"/>
  <c r="U235" i="9"/>
  <c r="T235" i="9"/>
  <c r="S235" i="9"/>
  <c r="R235" i="9"/>
  <c r="Q235" i="9"/>
  <c r="U234" i="9"/>
  <c r="T234" i="9"/>
  <c r="S234" i="9"/>
  <c r="R234" i="9"/>
  <c r="Q234" i="9"/>
  <c r="U233" i="9"/>
  <c r="T233" i="9"/>
  <c r="S233" i="9"/>
  <c r="R233" i="9"/>
  <c r="Q233" i="9"/>
  <c r="U232" i="9"/>
  <c r="T232" i="9"/>
  <c r="S232" i="9"/>
  <c r="R232" i="9"/>
  <c r="Q232" i="9"/>
  <c r="U231" i="9"/>
  <c r="T231" i="9"/>
  <c r="S231" i="9"/>
  <c r="R231" i="9"/>
  <c r="Q231" i="9"/>
  <c r="U230" i="9"/>
  <c r="T230" i="9"/>
  <c r="S230" i="9"/>
  <c r="R230" i="9"/>
  <c r="Q230" i="9"/>
  <c r="U229" i="9"/>
  <c r="T229" i="9"/>
  <c r="S229" i="9"/>
  <c r="R229" i="9"/>
  <c r="Q229" i="9"/>
  <c r="U228" i="9"/>
  <c r="T228" i="9"/>
  <c r="S228" i="9"/>
  <c r="R228" i="9"/>
  <c r="Q228" i="9"/>
  <c r="U227" i="9"/>
  <c r="T227" i="9"/>
  <c r="S227" i="9"/>
  <c r="R227" i="9"/>
  <c r="Q227" i="9"/>
  <c r="U226" i="9"/>
  <c r="T226" i="9"/>
  <c r="S226" i="9"/>
  <c r="R226" i="9"/>
  <c r="Q226" i="9"/>
  <c r="U225" i="9"/>
  <c r="T225" i="9"/>
  <c r="S225" i="9"/>
  <c r="R225" i="9"/>
  <c r="Q225" i="9"/>
  <c r="U224" i="9"/>
  <c r="T224" i="9"/>
  <c r="S224" i="9"/>
  <c r="R224" i="9"/>
  <c r="Q224" i="9"/>
  <c r="U223" i="9"/>
  <c r="T223" i="9"/>
  <c r="S223" i="9"/>
  <c r="R223" i="9"/>
  <c r="Q223" i="9"/>
  <c r="U222" i="9"/>
  <c r="T222" i="9"/>
  <c r="S222" i="9"/>
  <c r="R222" i="9"/>
  <c r="Q222" i="9"/>
  <c r="U221" i="9"/>
  <c r="T221" i="9"/>
  <c r="S221" i="9"/>
  <c r="R221" i="9"/>
  <c r="Q221" i="9"/>
  <c r="U220" i="9"/>
  <c r="T220" i="9"/>
  <c r="S220" i="9"/>
  <c r="R220" i="9"/>
  <c r="Q220" i="9"/>
  <c r="U219" i="9"/>
  <c r="T219" i="9"/>
  <c r="S219" i="9"/>
  <c r="R219" i="9"/>
  <c r="Q219" i="9"/>
  <c r="U218" i="9"/>
  <c r="T218" i="9"/>
  <c r="S218" i="9"/>
  <c r="R218" i="9"/>
  <c r="Q218" i="9"/>
  <c r="U217" i="9"/>
  <c r="T217" i="9"/>
  <c r="S217" i="9"/>
  <c r="R217" i="9"/>
  <c r="Q217" i="9"/>
  <c r="U216" i="9"/>
  <c r="T216" i="9"/>
  <c r="S216" i="9"/>
  <c r="R216" i="9"/>
  <c r="Q216" i="9"/>
  <c r="U215" i="9"/>
  <c r="T215" i="9"/>
  <c r="S215" i="9"/>
  <c r="R215" i="9"/>
  <c r="Q215" i="9"/>
  <c r="U214" i="9"/>
  <c r="T214" i="9"/>
  <c r="S214" i="9"/>
  <c r="R214" i="9"/>
  <c r="Q214" i="9"/>
  <c r="U213" i="9"/>
  <c r="T213" i="9"/>
  <c r="S213" i="9"/>
  <c r="R213" i="9"/>
  <c r="Q213" i="9"/>
  <c r="U212" i="9"/>
  <c r="T212" i="9"/>
  <c r="S212" i="9"/>
  <c r="R212" i="9"/>
  <c r="Q212" i="9"/>
  <c r="U211" i="9"/>
  <c r="T211" i="9"/>
  <c r="S211" i="9"/>
  <c r="R211" i="9"/>
  <c r="Q211" i="9"/>
  <c r="U210" i="9"/>
  <c r="T210" i="9"/>
  <c r="S210" i="9"/>
  <c r="R210" i="9"/>
  <c r="Q210" i="9"/>
  <c r="U209" i="9"/>
  <c r="T209" i="9"/>
  <c r="S209" i="9"/>
  <c r="R209" i="9"/>
  <c r="Q209" i="9"/>
  <c r="U208" i="9"/>
  <c r="T208" i="9"/>
  <c r="S208" i="9"/>
  <c r="R208" i="9"/>
  <c r="Q208" i="9"/>
  <c r="U207" i="9"/>
  <c r="T207" i="9"/>
  <c r="S207" i="9"/>
  <c r="R207" i="9"/>
  <c r="Q207" i="9"/>
  <c r="U206" i="9"/>
  <c r="T206" i="9"/>
  <c r="S206" i="9"/>
  <c r="R206" i="9"/>
  <c r="Q206" i="9"/>
  <c r="U205" i="9"/>
  <c r="T205" i="9"/>
  <c r="S205" i="9"/>
  <c r="R205" i="9"/>
  <c r="Q205" i="9"/>
  <c r="U204" i="9"/>
  <c r="T204" i="9"/>
  <c r="S204" i="9"/>
  <c r="R204" i="9"/>
  <c r="Q204" i="9"/>
  <c r="U203" i="9"/>
  <c r="T203" i="9"/>
  <c r="S203" i="9"/>
  <c r="R203" i="9"/>
  <c r="Q203" i="9"/>
  <c r="U202" i="9"/>
  <c r="T202" i="9"/>
  <c r="S202" i="9"/>
  <c r="R202" i="9"/>
  <c r="Q202" i="9"/>
  <c r="U201" i="9"/>
  <c r="T201" i="9"/>
  <c r="S201" i="9"/>
  <c r="R201" i="9"/>
  <c r="Q201" i="9"/>
  <c r="U200" i="9"/>
  <c r="T200" i="9"/>
  <c r="S200" i="9"/>
  <c r="R200" i="9"/>
  <c r="Q200" i="9"/>
  <c r="U199" i="9"/>
  <c r="T199" i="9"/>
  <c r="S199" i="9"/>
  <c r="R199" i="9"/>
  <c r="Q199" i="9"/>
  <c r="U198" i="9"/>
  <c r="T198" i="9"/>
  <c r="S198" i="9"/>
  <c r="R198" i="9"/>
  <c r="Q198" i="9"/>
  <c r="U197" i="9"/>
  <c r="T197" i="9"/>
  <c r="S197" i="9"/>
  <c r="R197" i="9"/>
  <c r="Q197" i="9"/>
  <c r="U196" i="9"/>
  <c r="T196" i="9"/>
  <c r="S196" i="9"/>
  <c r="R196" i="9"/>
  <c r="Q196" i="9"/>
  <c r="U195" i="9"/>
  <c r="T195" i="9"/>
  <c r="S195" i="9"/>
  <c r="R195" i="9"/>
  <c r="Q195" i="9"/>
  <c r="U194" i="9"/>
  <c r="T194" i="9"/>
  <c r="S194" i="9"/>
  <c r="R194" i="9"/>
  <c r="Q194" i="9"/>
  <c r="U193" i="9"/>
  <c r="T193" i="9"/>
  <c r="S193" i="9"/>
  <c r="R193" i="9"/>
  <c r="Q193" i="9"/>
  <c r="U192" i="9"/>
  <c r="T192" i="9"/>
  <c r="S192" i="9"/>
  <c r="R192" i="9"/>
  <c r="Q192" i="9"/>
  <c r="U191" i="9"/>
  <c r="T191" i="9"/>
  <c r="S191" i="9"/>
  <c r="R191" i="9"/>
  <c r="Q191" i="9"/>
  <c r="U190" i="9"/>
  <c r="T190" i="9"/>
  <c r="S190" i="9"/>
  <c r="R190" i="9"/>
  <c r="Q190" i="9"/>
  <c r="U189" i="9"/>
  <c r="T189" i="9"/>
  <c r="S189" i="9"/>
  <c r="R189" i="9"/>
  <c r="Q189" i="9"/>
  <c r="U188" i="9"/>
  <c r="T188" i="9"/>
  <c r="S188" i="9"/>
  <c r="R188" i="9"/>
  <c r="Q188" i="9"/>
  <c r="U187" i="9"/>
  <c r="T187" i="9"/>
  <c r="S187" i="9"/>
  <c r="R187" i="9"/>
  <c r="Q187" i="9"/>
  <c r="U186" i="9"/>
  <c r="T186" i="9"/>
  <c r="S186" i="9"/>
  <c r="R186" i="9"/>
  <c r="Q186" i="9"/>
  <c r="U185" i="9"/>
  <c r="T185" i="9"/>
  <c r="S185" i="9"/>
  <c r="R185" i="9"/>
  <c r="Q185" i="9"/>
  <c r="U184" i="9"/>
  <c r="T184" i="9"/>
  <c r="S184" i="9"/>
  <c r="R184" i="9"/>
  <c r="Q184" i="9"/>
  <c r="U183" i="9"/>
  <c r="T183" i="9"/>
  <c r="S183" i="9"/>
  <c r="R183" i="9"/>
  <c r="Q183" i="9"/>
  <c r="U182" i="9"/>
  <c r="T182" i="9"/>
  <c r="S182" i="9"/>
  <c r="R182" i="9"/>
  <c r="Q182" i="9"/>
  <c r="U181" i="9"/>
  <c r="T181" i="9"/>
  <c r="S181" i="9"/>
  <c r="R181" i="9"/>
  <c r="Q181" i="9"/>
  <c r="U180" i="9"/>
  <c r="T180" i="9"/>
  <c r="S180" i="9"/>
  <c r="R180" i="9"/>
  <c r="Q180" i="9"/>
  <c r="U179" i="9"/>
  <c r="T179" i="9"/>
  <c r="S179" i="9"/>
  <c r="R179" i="9"/>
  <c r="Q179" i="9"/>
  <c r="U178" i="9"/>
  <c r="T178" i="9"/>
  <c r="S178" i="9"/>
  <c r="R178" i="9"/>
  <c r="Q178" i="9"/>
  <c r="U177" i="9"/>
  <c r="T177" i="9"/>
  <c r="S177" i="9"/>
  <c r="R177" i="9"/>
  <c r="Q177" i="9"/>
  <c r="U176" i="9"/>
  <c r="T176" i="9"/>
  <c r="S176" i="9"/>
  <c r="R176" i="9"/>
  <c r="Q176" i="9"/>
  <c r="U175" i="9"/>
  <c r="T175" i="9"/>
  <c r="S175" i="9"/>
  <c r="R175" i="9"/>
  <c r="Q175" i="9"/>
  <c r="U174" i="9"/>
  <c r="T174" i="9"/>
  <c r="S174" i="9"/>
  <c r="R174" i="9"/>
  <c r="Q174" i="9"/>
  <c r="U173" i="9"/>
  <c r="T173" i="9"/>
  <c r="S173" i="9"/>
  <c r="R173" i="9"/>
  <c r="Q173" i="9"/>
  <c r="U172" i="9"/>
  <c r="T172" i="9"/>
  <c r="S172" i="9"/>
  <c r="R172" i="9"/>
  <c r="Q172" i="9"/>
  <c r="U171" i="9"/>
  <c r="T171" i="9"/>
  <c r="S171" i="9"/>
  <c r="R171" i="9"/>
  <c r="Q171" i="9"/>
  <c r="U170" i="9"/>
  <c r="T170" i="9"/>
  <c r="S170" i="9"/>
  <c r="R170" i="9"/>
  <c r="Q170" i="9"/>
  <c r="U169" i="9"/>
  <c r="T169" i="9"/>
  <c r="S169" i="9"/>
  <c r="R169" i="9"/>
  <c r="Q169" i="9"/>
  <c r="U168" i="9"/>
  <c r="T168" i="9"/>
  <c r="S168" i="9"/>
  <c r="R168" i="9"/>
  <c r="Q168" i="9"/>
  <c r="U167" i="9"/>
  <c r="T167" i="9"/>
  <c r="S167" i="9"/>
  <c r="R167" i="9"/>
  <c r="Q167" i="9"/>
  <c r="U166" i="9"/>
  <c r="T166" i="9"/>
  <c r="S166" i="9"/>
  <c r="R166" i="9"/>
  <c r="Q166" i="9"/>
  <c r="U165" i="9"/>
  <c r="T165" i="9"/>
  <c r="S165" i="9"/>
  <c r="R165" i="9"/>
  <c r="Q165" i="9"/>
  <c r="U164" i="9"/>
  <c r="T164" i="9"/>
  <c r="S164" i="9"/>
  <c r="R164" i="9"/>
  <c r="Q164" i="9"/>
  <c r="U163" i="9"/>
  <c r="T163" i="9"/>
  <c r="S163" i="9"/>
  <c r="R163" i="9"/>
  <c r="Q163" i="9"/>
  <c r="U162" i="9"/>
  <c r="T162" i="9"/>
  <c r="S162" i="9"/>
  <c r="R162" i="9"/>
  <c r="Q162" i="9"/>
  <c r="U161" i="9"/>
  <c r="T161" i="9"/>
  <c r="S161" i="9"/>
  <c r="R161" i="9"/>
  <c r="Q161" i="9"/>
  <c r="U160" i="9"/>
  <c r="T160" i="9"/>
  <c r="S160" i="9"/>
  <c r="R160" i="9"/>
  <c r="Q160" i="9"/>
  <c r="U159" i="9"/>
  <c r="T159" i="9"/>
  <c r="S159" i="9"/>
  <c r="R159" i="9"/>
  <c r="Q159" i="9"/>
  <c r="U158" i="9"/>
  <c r="T158" i="9"/>
  <c r="S158" i="9"/>
  <c r="R158" i="9"/>
  <c r="Q158" i="9"/>
  <c r="U157" i="9"/>
  <c r="T157" i="9"/>
  <c r="S157" i="9"/>
  <c r="R157" i="9"/>
  <c r="Q157" i="9"/>
  <c r="U156" i="9"/>
  <c r="T156" i="9"/>
  <c r="S156" i="9"/>
  <c r="R156" i="9"/>
  <c r="Q156" i="9"/>
  <c r="U155" i="9"/>
  <c r="T155" i="9"/>
  <c r="S155" i="9"/>
  <c r="R155" i="9"/>
  <c r="Q155" i="9"/>
  <c r="U154" i="9"/>
  <c r="T154" i="9"/>
  <c r="S154" i="9"/>
  <c r="R154" i="9"/>
  <c r="Q154" i="9"/>
  <c r="U153" i="9"/>
  <c r="T153" i="9"/>
  <c r="S153" i="9"/>
  <c r="R153" i="9"/>
  <c r="Q153" i="9"/>
  <c r="U152" i="9"/>
  <c r="T152" i="9"/>
  <c r="S152" i="9"/>
  <c r="R152" i="9"/>
  <c r="Q152" i="9"/>
  <c r="U151" i="9"/>
  <c r="T151" i="9"/>
  <c r="S151" i="9"/>
  <c r="R151" i="9"/>
  <c r="Q151" i="9"/>
  <c r="U150" i="9"/>
  <c r="T150" i="9"/>
  <c r="S150" i="9"/>
  <c r="R150" i="9"/>
  <c r="Q150" i="9"/>
  <c r="U149" i="9"/>
  <c r="T149" i="9"/>
  <c r="S149" i="9"/>
  <c r="R149" i="9"/>
  <c r="Q149" i="9"/>
  <c r="U148" i="9"/>
  <c r="T148" i="9"/>
  <c r="S148" i="9"/>
  <c r="R148" i="9"/>
  <c r="Q148" i="9"/>
  <c r="U147" i="9"/>
  <c r="T147" i="9"/>
  <c r="S147" i="9"/>
  <c r="R147" i="9"/>
  <c r="Q147" i="9"/>
  <c r="U146" i="9"/>
  <c r="T146" i="9"/>
  <c r="S146" i="9"/>
  <c r="R146" i="9"/>
  <c r="Q146" i="9"/>
  <c r="U145" i="9"/>
  <c r="T145" i="9"/>
  <c r="S145" i="9"/>
  <c r="R145" i="9"/>
  <c r="Q145" i="9"/>
  <c r="U144" i="9"/>
  <c r="T144" i="9"/>
  <c r="S144" i="9"/>
  <c r="R144" i="9"/>
  <c r="Q144" i="9"/>
  <c r="U143" i="9"/>
  <c r="T143" i="9"/>
  <c r="S143" i="9"/>
  <c r="R143" i="9"/>
  <c r="Q143" i="9"/>
  <c r="U142" i="9"/>
  <c r="T142" i="9"/>
  <c r="S142" i="9"/>
  <c r="R142" i="9"/>
  <c r="Q142" i="9"/>
  <c r="U141" i="9"/>
  <c r="T141" i="9"/>
  <c r="S141" i="9"/>
  <c r="R141" i="9"/>
  <c r="Q141" i="9"/>
  <c r="U140" i="9"/>
  <c r="T140" i="9"/>
  <c r="S140" i="9"/>
  <c r="R140" i="9"/>
  <c r="Q140" i="9"/>
  <c r="U139" i="9"/>
  <c r="T139" i="9"/>
  <c r="S139" i="9"/>
  <c r="R139" i="9"/>
  <c r="Q139" i="9"/>
  <c r="U138" i="9"/>
  <c r="T138" i="9"/>
  <c r="S138" i="9"/>
  <c r="R138" i="9"/>
  <c r="Q138" i="9"/>
  <c r="U137" i="9"/>
  <c r="T137" i="9"/>
  <c r="S137" i="9"/>
  <c r="R137" i="9"/>
  <c r="Q137" i="9"/>
  <c r="U136" i="9"/>
  <c r="T136" i="9"/>
  <c r="S136" i="9"/>
  <c r="R136" i="9"/>
  <c r="Q136" i="9"/>
  <c r="U135" i="9"/>
  <c r="T135" i="9"/>
  <c r="S135" i="9"/>
  <c r="R135" i="9"/>
  <c r="Q135" i="9"/>
  <c r="U134" i="9"/>
  <c r="T134" i="9"/>
  <c r="S134" i="9"/>
  <c r="R134" i="9"/>
  <c r="Q134" i="9"/>
  <c r="U133" i="9"/>
  <c r="T133" i="9"/>
  <c r="S133" i="9"/>
  <c r="R133" i="9"/>
  <c r="Q133" i="9"/>
  <c r="U132" i="9"/>
  <c r="T132" i="9"/>
  <c r="S132" i="9"/>
  <c r="R132" i="9"/>
  <c r="Q132" i="9"/>
  <c r="U131" i="9"/>
  <c r="T131" i="9"/>
  <c r="S131" i="9"/>
  <c r="R131" i="9"/>
  <c r="Q131" i="9"/>
  <c r="U130" i="9"/>
  <c r="T130" i="9"/>
  <c r="S130" i="9"/>
  <c r="R130" i="9"/>
  <c r="Q130" i="9"/>
  <c r="U129" i="9"/>
  <c r="T129" i="9"/>
  <c r="S129" i="9"/>
  <c r="R129" i="9"/>
  <c r="Q129" i="9"/>
  <c r="U128" i="9"/>
  <c r="T128" i="9"/>
  <c r="S128" i="9"/>
  <c r="R128" i="9"/>
  <c r="Q128" i="9"/>
  <c r="U127" i="9"/>
  <c r="T127" i="9"/>
  <c r="S127" i="9"/>
  <c r="R127" i="9"/>
  <c r="Q127" i="9"/>
  <c r="U126" i="9"/>
  <c r="T126" i="9"/>
  <c r="S126" i="9"/>
  <c r="R126" i="9"/>
  <c r="Q126" i="9"/>
  <c r="U125" i="9"/>
  <c r="T125" i="9"/>
  <c r="S125" i="9"/>
  <c r="R125" i="9"/>
  <c r="Q125" i="9"/>
  <c r="U124" i="9"/>
  <c r="T124" i="9"/>
  <c r="S124" i="9"/>
  <c r="R124" i="9"/>
  <c r="Q124" i="9"/>
  <c r="U123" i="9"/>
  <c r="T123" i="9"/>
  <c r="S123" i="9"/>
  <c r="R123" i="9"/>
  <c r="Q123" i="9"/>
  <c r="U122" i="9"/>
  <c r="T122" i="9"/>
  <c r="S122" i="9"/>
  <c r="R122" i="9"/>
  <c r="Q122" i="9"/>
  <c r="U121" i="9"/>
  <c r="T121" i="9"/>
  <c r="S121" i="9"/>
  <c r="R121" i="9"/>
  <c r="Q121" i="9"/>
  <c r="U120" i="9"/>
  <c r="T120" i="9"/>
  <c r="S120" i="9"/>
  <c r="R120" i="9"/>
  <c r="Q120" i="9"/>
  <c r="U119" i="9"/>
  <c r="T119" i="9"/>
  <c r="S119" i="9"/>
  <c r="R119" i="9"/>
  <c r="Q119" i="9"/>
  <c r="U118" i="9"/>
  <c r="T118" i="9"/>
  <c r="S118" i="9"/>
  <c r="R118" i="9"/>
  <c r="Q118" i="9"/>
  <c r="U117" i="9"/>
  <c r="T117" i="9"/>
  <c r="S117" i="9"/>
  <c r="R117" i="9"/>
  <c r="Q117" i="9"/>
  <c r="U116" i="9"/>
  <c r="T116" i="9"/>
  <c r="S116" i="9"/>
  <c r="R116" i="9"/>
  <c r="Q116" i="9"/>
  <c r="U115" i="9"/>
  <c r="T115" i="9"/>
  <c r="S115" i="9"/>
  <c r="R115" i="9"/>
  <c r="Q115" i="9"/>
  <c r="U114" i="9"/>
  <c r="T114" i="9"/>
  <c r="S114" i="9"/>
  <c r="R114" i="9"/>
  <c r="Q114" i="9"/>
  <c r="U113" i="9"/>
  <c r="T113" i="9"/>
  <c r="S113" i="9"/>
  <c r="R113" i="9"/>
  <c r="Q113" i="9"/>
  <c r="U112" i="9"/>
  <c r="T112" i="9"/>
  <c r="S112" i="9"/>
  <c r="R112" i="9"/>
  <c r="Q112" i="9"/>
  <c r="U111" i="9"/>
  <c r="T111" i="9"/>
  <c r="S111" i="9"/>
  <c r="R111" i="9"/>
  <c r="Q111" i="9"/>
  <c r="U110" i="9"/>
  <c r="T110" i="9"/>
  <c r="S110" i="9"/>
  <c r="R110" i="9"/>
  <c r="Q110" i="9"/>
  <c r="U109" i="9"/>
  <c r="T109" i="9"/>
  <c r="S109" i="9"/>
  <c r="R109" i="9"/>
  <c r="Q109" i="9"/>
  <c r="U108" i="9"/>
  <c r="T108" i="9"/>
  <c r="S108" i="9"/>
  <c r="R108" i="9"/>
  <c r="Q108" i="9"/>
  <c r="U107" i="9"/>
  <c r="T107" i="9"/>
  <c r="S107" i="9"/>
  <c r="R107" i="9"/>
  <c r="Q107" i="9"/>
  <c r="U106" i="9"/>
  <c r="T106" i="9"/>
  <c r="S106" i="9"/>
  <c r="R106" i="9"/>
  <c r="Q106" i="9"/>
  <c r="U105" i="9"/>
  <c r="T105" i="9"/>
  <c r="S105" i="9"/>
  <c r="R105" i="9"/>
  <c r="Q105" i="9"/>
  <c r="U104" i="9"/>
  <c r="T104" i="9"/>
  <c r="S104" i="9"/>
  <c r="R104" i="9"/>
  <c r="Q104" i="9"/>
  <c r="U103" i="9"/>
  <c r="T103" i="9"/>
  <c r="S103" i="9"/>
  <c r="R103" i="9"/>
  <c r="Q103" i="9"/>
  <c r="U102" i="9"/>
  <c r="T102" i="9"/>
  <c r="S102" i="9"/>
  <c r="R102" i="9"/>
  <c r="Q102" i="9"/>
  <c r="U101" i="9"/>
  <c r="T101" i="9"/>
  <c r="S101" i="9"/>
  <c r="R101" i="9"/>
  <c r="Q101" i="9"/>
  <c r="U100" i="9"/>
  <c r="T100" i="9"/>
  <c r="S100" i="9"/>
  <c r="R100" i="9"/>
  <c r="Q100" i="9"/>
  <c r="U99" i="9"/>
  <c r="T99" i="9"/>
  <c r="S99" i="9"/>
  <c r="R99" i="9"/>
  <c r="Q99" i="9"/>
  <c r="U98" i="9"/>
  <c r="T98" i="9"/>
  <c r="S98" i="9"/>
  <c r="R98" i="9"/>
  <c r="Q98" i="9"/>
  <c r="U97" i="9"/>
  <c r="T97" i="9"/>
  <c r="S97" i="9"/>
  <c r="R97" i="9"/>
  <c r="Q97" i="9"/>
  <c r="U96" i="9"/>
  <c r="T96" i="9"/>
  <c r="S96" i="9"/>
  <c r="R96" i="9"/>
  <c r="Q96" i="9"/>
  <c r="U95" i="9"/>
  <c r="T95" i="9"/>
  <c r="S95" i="9"/>
  <c r="R95" i="9"/>
  <c r="Q95" i="9"/>
  <c r="U94" i="9"/>
  <c r="T94" i="9"/>
  <c r="S94" i="9"/>
  <c r="R94" i="9"/>
  <c r="Q94" i="9"/>
  <c r="U93" i="9"/>
  <c r="T93" i="9"/>
  <c r="S93" i="9"/>
  <c r="R93" i="9"/>
  <c r="Q93" i="9"/>
  <c r="U92" i="9"/>
  <c r="T92" i="9"/>
  <c r="S92" i="9"/>
  <c r="R92" i="9"/>
  <c r="Q92" i="9"/>
  <c r="U91" i="9"/>
  <c r="T91" i="9"/>
  <c r="S91" i="9"/>
  <c r="R91" i="9"/>
  <c r="Q91" i="9"/>
  <c r="U90" i="9"/>
  <c r="T90" i="9"/>
  <c r="S90" i="9"/>
  <c r="R90" i="9"/>
  <c r="Q90" i="9"/>
  <c r="U89" i="9"/>
  <c r="T89" i="9"/>
  <c r="S89" i="9"/>
  <c r="R89" i="9"/>
  <c r="Q89" i="9"/>
  <c r="U88" i="9"/>
  <c r="T88" i="9"/>
  <c r="S88" i="9"/>
  <c r="R88" i="9"/>
  <c r="Q88" i="9"/>
  <c r="U87" i="9"/>
  <c r="T87" i="9"/>
  <c r="S87" i="9"/>
  <c r="R87" i="9"/>
  <c r="Q87" i="9"/>
  <c r="U86" i="9"/>
  <c r="T86" i="9"/>
  <c r="S86" i="9"/>
  <c r="R86" i="9"/>
  <c r="Q86" i="9"/>
  <c r="U85" i="9"/>
  <c r="T85" i="9"/>
  <c r="S85" i="9"/>
  <c r="R85" i="9"/>
  <c r="Q85" i="9"/>
  <c r="U84" i="9"/>
  <c r="T84" i="9"/>
  <c r="S84" i="9"/>
  <c r="R84" i="9"/>
  <c r="Q84" i="9"/>
  <c r="U83" i="9"/>
  <c r="T83" i="9"/>
  <c r="S83" i="9"/>
  <c r="R83" i="9"/>
  <c r="Q83" i="9"/>
  <c r="U82" i="9"/>
  <c r="T82" i="9"/>
  <c r="S82" i="9"/>
  <c r="R82" i="9"/>
  <c r="Q82" i="9"/>
  <c r="U81" i="9"/>
  <c r="T81" i="9"/>
  <c r="S81" i="9"/>
  <c r="R81" i="9"/>
  <c r="Q81" i="9"/>
  <c r="U80" i="9"/>
  <c r="T80" i="9"/>
  <c r="S80" i="9"/>
  <c r="R80" i="9"/>
  <c r="Q80" i="9"/>
  <c r="U79" i="9"/>
  <c r="T79" i="9"/>
  <c r="S79" i="9"/>
  <c r="R79" i="9"/>
  <c r="Q79" i="9"/>
  <c r="U78" i="9"/>
  <c r="T78" i="9"/>
  <c r="S78" i="9"/>
  <c r="R78" i="9"/>
  <c r="Q78" i="9"/>
  <c r="U77" i="9"/>
  <c r="T77" i="9"/>
  <c r="S77" i="9"/>
  <c r="R77" i="9"/>
  <c r="Q77" i="9"/>
  <c r="U76" i="9"/>
  <c r="T76" i="9"/>
  <c r="S76" i="9"/>
  <c r="R76" i="9"/>
  <c r="Q76" i="9"/>
  <c r="U75" i="9"/>
  <c r="T75" i="9"/>
  <c r="S75" i="9"/>
  <c r="R75" i="9"/>
  <c r="Q75" i="9"/>
  <c r="U74" i="9"/>
  <c r="T74" i="9"/>
  <c r="S74" i="9"/>
  <c r="R74" i="9"/>
  <c r="Q74" i="9"/>
  <c r="U73" i="9"/>
  <c r="T73" i="9"/>
  <c r="S73" i="9"/>
  <c r="R73" i="9"/>
  <c r="Q73" i="9"/>
  <c r="U72" i="9"/>
  <c r="T72" i="9"/>
  <c r="S72" i="9"/>
  <c r="R72" i="9"/>
  <c r="Q72" i="9"/>
  <c r="U71" i="9"/>
  <c r="T71" i="9"/>
  <c r="S71" i="9"/>
  <c r="R71" i="9"/>
  <c r="Q71" i="9"/>
  <c r="U70" i="9"/>
  <c r="T70" i="9"/>
  <c r="S70" i="9"/>
  <c r="R70" i="9"/>
  <c r="Q70" i="9"/>
  <c r="U69" i="9"/>
  <c r="T69" i="9"/>
  <c r="S69" i="9"/>
  <c r="R69" i="9"/>
  <c r="Q69" i="9"/>
  <c r="U68" i="9"/>
  <c r="T68" i="9"/>
  <c r="S68" i="9"/>
  <c r="R68" i="9"/>
  <c r="Q68" i="9"/>
  <c r="U67" i="9"/>
  <c r="T67" i="9"/>
  <c r="S67" i="9"/>
  <c r="R67" i="9"/>
  <c r="Q67" i="9"/>
  <c r="U66" i="9"/>
  <c r="T66" i="9"/>
  <c r="S66" i="9"/>
  <c r="R66" i="9"/>
  <c r="Q66" i="9"/>
  <c r="U65" i="9"/>
  <c r="T65" i="9"/>
  <c r="S65" i="9"/>
  <c r="R65" i="9"/>
  <c r="Q65" i="9"/>
  <c r="U64" i="9"/>
  <c r="T64" i="9"/>
  <c r="S64" i="9"/>
  <c r="R64" i="9"/>
  <c r="Q64" i="9"/>
  <c r="U63" i="9"/>
  <c r="T63" i="9"/>
  <c r="S63" i="9"/>
  <c r="R63" i="9"/>
  <c r="Q63" i="9"/>
  <c r="U62" i="9"/>
  <c r="T62" i="9"/>
  <c r="S62" i="9"/>
  <c r="R62" i="9"/>
  <c r="Q62" i="9"/>
  <c r="U61" i="9"/>
  <c r="T61" i="9"/>
  <c r="S61" i="9"/>
  <c r="R61" i="9"/>
  <c r="Q61" i="9"/>
  <c r="U60" i="9"/>
  <c r="T60" i="9"/>
  <c r="S60" i="9"/>
  <c r="R60" i="9"/>
  <c r="Q60" i="9"/>
  <c r="U59" i="9"/>
  <c r="T59" i="9"/>
  <c r="S59" i="9"/>
  <c r="R59" i="9"/>
  <c r="Q59" i="9"/>
  <c r="U58" i="9"/>
  <c r="T58" i="9"/>
  <c r="S58" i="9"/>
  <c r="R58" i="9"/>
  <c r="Q58" i="9"/>
  <c r="U57" i="9"/>
  <c r="T57" i="9"/>
  <c r="S57" i="9"/>
  <c r="R57" i="9"/>
  <c r="Q57" i="9"/>
  <c r="U56" i="9"/>
  <c r="T56" i="9"/>
  <c r="S56" i="9"/>
  <c r="R56" i="9"/>
  <c r="Q56" i="9"/>
  <c r="U55" i="9"/>
  <c r="T55" i="9"/>
  <c r="S55" i="9"/>
  <c r="R55" i="9"/>
  <c r="Q55" i="9"/>
  <c r="U54" i="9"/>
  <c r="T54" i="9"/>
  <c r="S54" i="9"/>
  <c r="R54" i="9"/>
  <c r="Q54" i="9"/>
  <c r="U53" i="9"/>
  <c r="T53" i="9"/>
  <c r="S53" i="9"/>
  <c r="R53" i="9"/>
  <c r="Q53" i="9"/>
  <c r="U52" i="9"/>
  <c r="T52" i="9"/>
  <c r="S52" i="9"/>
  <c r="R52" i="9"/>
  <c r="Q52" i="9"/>
  <c r="U51" i="9"/>
  <c r="T51" i="9"/>
  <c r="S51" i="9"/>
  <c r="R51" i="9"/>
  <c r="Q51" i="9"/>
  <c r="U50" i="9"/>
  <c r="T50" i="9"/>
  <c r="S50" i="9"/>
  <c r="R50" i="9"/>
  <c r="Q50" i="9"/>
  <c r="U49" i="9"/>
  <c r="T49" i="9"/>
  <c r="S49" i="9"/>
  <c r="R49" i="9"/>
  <c r="Q49" i="9"/>
  <c r="U48" i="9"/>
  <c r="T48" i="9"/>
  <c r="S48" i="9"/>
  <c r="R48" i="9"/>
  <c r="Q48" i="9"/>
  <c r="U47" i="9"/>
  <c r="T47" i="9"/>
  <c r="S47" i="9"/>
  <c r="R47" i="9"/>
  <c r="Q47" i="9"/>
  <c r="U46" i="9"/>
  <c r="T46" i="9"/>
  <c r="S46" i="9"/>
  <c r="R46" i="9"/>
  <c r="Q46" i="9"/>
  <c r="U45" i="9"/>
  <c r="T45" i="9"/>
  <c r="S45" i="9"/>
  <c r="R45" i="9"/>
  <c r="Q45" i="9"/>
  <c r="U44" i="9"/>
  <c r="T44" i="9"/>
  <c r="S44" i="9"/>
  <c r="R44" i="9"/>
  <c r="Q44" i="9"/>
  <c r="U43" i="9"/>
  <c r="T43" i="9"/>
  <c r="S43" i="9"/>
  <c r="R43" i="9"/>
  <c r="Q43" i="9"/>
  <c r="U42" i="9"/>
  <c r="T42" i="9"/>
  <c r="S42" i="9"/>
  <c r="R42" i="9"/>
  <c r="Q42" i="9"/>
  <c r="U41" i="9"/>
  <c r="T41" i="9"/>
  <c r="S41" i="9"/>
  <c r="R41" i="9"/>
  <c r="Q41" i="9"/>
  <c r="U40" i="9"/>
  <c r="T40" i="9"/>
  <c r="S40" i="9"/>
  <c r="R40" i="9"/>
  <c r="Q40" i="9"/>
  <c r="U39" i="9"/>
  <c r="T39" i="9"/>
  <c r="S39" i="9"/>
  <c r="R39" i="9"/>
  <c r="Q39" i="9"/>
  <c r="U38" i="9"/>
  <c r="T38" i="9"/>
  <c r="S38" i="9"/>
  <c r="R38" i="9"/>
  <c r="Q38" i="9"/>
  <c r="U37" i="9"/>
  <c r="T37" i="9"/>
  <c r="S37" i="9"/>
  <c r="R37" i="9"/>
  <c r="Q37" i="9"/>
  <c r="U36" i="9"/>
  <c r="T36" i="9"/>
  <c r="S36" i="9"/>
  <c r="R36" i="9"/>
  <c r="Q36" i="9"/>
  <c r="U35" i="9"/>
  <c r="T35" i="9"/>
  <c r="S35" i="9"/>
  <c r="R35" i="9"/>
  <c r="Q35" i="9"/>
  <c r="U34" i="9"/>
  <c r="T34" i="9"/>
  <c r="S34" i="9"/>
  <c r="R34" i="9"/>
  <c r="Q34" i="9"/>
  <c r="U33" i="9"/>
  <c r="T33" i="9"/>
  <c r="S33" i="9"/>
  <c r="R33" i="9"/>
  <c r="Q33" i="9"/>
  <c r="U32" i="9"/>
  <c r="T32" i="9"/>
  <c r="S32" i="9"/>
  <c r="R32" i="9"/>
  <c r="Q32" i="9"/>
  <c r="U31" i="9"/>
  <c r="T31" i="9"/>
  <c r="S31" i="9"/>
  <c r="R31" i="9"/>
  <c r="Q31" i="9"/>
  <c r="U30" i="9"/>
  <c r="T30" i="9"/>
  <c r="S30" i="9"/>
  <c r="R30" i="9"/>
  <c r="Q30" i="9"/>
  <c r="U29" i="9"/>
  <c r="T29" i="9"/>
  <c r="S29" i="9"/>
  <c r="R29" i="9"/>
  <c r="Q29" i="9"/>
  <c r="U28" i="9"/>
  <c r="T28" i="9"/>
  <c r="S28" i="9"/>
  <c r="R28" i="9"/>
  <c r="Q28" i="9"/>
  <c r="U27" i="9"/>
  <c r="T27" i="9"/>
  <c r="S27" i="9"/>
  <c r="R27" i="9"/>
  <c r="Q27" i="9"/>
  <c r="U26" i="9"/>
  <c r="T26" i="9"/>
  <c r="S26" i="9"/>
  <c r="R26" i="9"/>
  <c r="Q26" i="9"/>
  <c r="U25" i="9"/>
  <c r="T25" i="9"/>
  <c r="S25" i="9"/>
  <c r="R25" i="9"/>
  <c r="Q25" i="9"/>
  <c r="U24" i="9"/>
  <c r="T24" i="9"/>
  <c r="S24" i="9"/>
  <c r="R24" i="9"/>
  <c r="Q24" i="9"/>
  <c r="U23" i="9"/>
  <c r="T23" i="9"/>
  <c r="S23" i="9"/>
  <c r="R23" i="9"/>
  <c r="Q23" i="9"/>
  <c r="U22" i="9"/>
  <c r="T22" i="9"/>
  <c r="S22" i="9"/>
  <c r="R22" i="9"/>
  <c r="Q22" i="9"/>
  <c r="U21" i="9"/>
  <c r="T21" i="9"/>
  <c r="S21" i="9"/>
  <c r="R21" i="9"/>
  <c r="Q21" i="9"/>
  <c r="U20" i="9"/>
  <c r="T20" i="9"/>
  <c r="S20" i="9"/>
  <c r="R20" i="9"/>
  <c r="Q20" i="9"/>
  <c r="S19" i="9"/>
  <c r="R19" i="9"/>
  <c r="Q19" i="9"/>
  <c r="U19" i="9"/>
  <c r="T19" i="9"/>
  <c r="S18" i="9"/>
  <c r="R18" i="9"/>
  <c r="Q18" i="9"/>
  <c r="U18" i="9"/>
  <c r="T18" i="9"/>
  <c r="S17" i="9"/>
  <c r="R17" i="9"/>
  <c r="Q17" i="9"/>
  <c r="U17" i="9"/>
  <c r="T17" i="9"/>
  <c r="T16" i="9"/>
  <c r="S16" i="9"/>
  <c r="R16" i="9"/>
  <c r="Q16" i="9"/>
  <c r="U16" i="9"/>
  <c r="S15" i="9"/>
  <c r="R15" i="9"/>
  <c r="Q15" i="9"/>
  <c r="U15" i="9"/>
  <c r="T15" i="9"/>
  <c r="S14" i="9"/>
  <c r="R14" i="9"/>
  <c r="Q14" i="9"/>
  <c r="U14" i="9"/>
  <c r="T14" i="9"/>
  <c r="S13" i="9"/>
  <c r="R13" i="9"/>
  <c r="Q13" i="9"/>
  <c r="U13" i="9"/>
  <c r="T13" i="9"/>
  <c r="S12" i="9"/>
  <c r="R12" i="9"/>
  <c r="Q12" i="9"/>
  <c r="U12" i="9"/>
  <c r="T12" i="9"/>
  <c r="S11" i="9"/>
  <c r="Q11" i="9"/>
  <c r="U11" i="9"/>
  <c r="T11" i="9"/>
  <c r="S10" i="9"/>
  <c r="R10" i="9"/>
  <c r="Q10" i="9"/>
  <c r="U10" i="9"/>
  <c r="T10" i="9"/>
  <c r="T9" i="9"/>
  <c r="S9" i="9"/>
  <c r="R9" i="9"/>
  <c r="Q9" i="9"/>
  <c r="U9" i="9"/>
  <c r="S8" i="9"/>
  <c r="Q8" i="9"/>
  <c r="U8" i="9"/>
  <c r="T8" i="9"/>
  <c r="S7" i="9"/>
  <c r="R7" i="9"/>
  <c r="Q7" i="9"/>
  <c r="U7" i="9"/>
  <c r="T7" i="9"/>
  <c r="BI9" i="10" l="1"/>
  <c r="BD9" i="10"/>
  <c r="W9" i="10"/>
  <c r="S9" i="10"/>
  <c r="BA25" i="10"/>
  <c r="AW73" i="10"/>
  <c r="BF27" i="17"/>
  <c r="BF19" i="17"/>
  <c r="BF13" i="17"/>
  <c r="BF23" i="17"/>
  <c r="BF17" i="17"/>
  <c r="BF14" i="17"/>
  <c r="BF18" i="17"/>
  <c r="R25" i="17"/>
  <c r="AW25" i="17" s="1"/>
  <c r="R17" i="17"/>
  <c r="AW17" i="17" s="1"/>
  <c r="BB25" i="17"/>
  <c r="R13" i="17"/>
  <c r="N13" i="17" s="1"/>
  <c r="R21" i="17"/>
  <c r="N21" i="17" s="1"/>
  <c r="R22" i="17"/>
  <c r="AW22" i="17" s="1"/>
  <c r="R14" i="17"/>
  <c r="R15" i="17"/>
  <c r="AW15" i="17" s="1"/>
  <c r="R23" i="17"/>
  <c r="N23" i="17" s="1"/>
  <c r="R24" i="17"/>
  <c r="N24" i="17" s="1"/>
  <c r="R16" i="17"/>
  <c r="AW16" i="17" s="1"/>
  <c r="BB26" i="17"/>
  <c r="W27" i="17"/>
  <c r="AG27" i="17" s="1"/>
  <c r="BB27" i="17"/>
  <c r="R26" i="17"/>
  <c r="N26" i="17" s="1"/>
  <c r="R18" i="17"/>
  <c r="AW18" i="17" s="1"/>
  <c r="R19" i="17"/>
  <c r="N19" i="17" s="1"/>
  <c r="R27" i="17"/>
  <c r="N27" i="17" s="1"/>
  <c r="R28" i="17"/>
  <c r="AW28" i="17" s="1"/>
  <c r="R20" i="17"/>
  <c r="AW20" i="17" s="1"/>
  <c r="BB24" i="17"/>
  <c r="W25" i="17"/>
  <c r="AG25" i="17" s="1"/>
  <c r="AQ74" i="10"/>
  <c r="AQ76" i="10"/>
  <c r="AQ78" i="10"/>
  <c r="AM79" i="10"/>
  <c r="BG79" i="10" s="1"/>
  <c r="Q95" i="10" s="1"/>
  <c r="W73" i="10"/>
  <c r="AP73" i="10"/>
  <c r="AS73" i="10" s="1"/>
  <c r="AV74" i="10"/>
  <c r="BF74" i="10" s="1"/>
  <c r="AV78" i="10"/>
  <c r="W79" i="10"/>
  <c r="AQ75" i="10"/>
  <c r="AQ77" i="10"/>
  <c r="W75" i="10"/>
  <c r="AP75" i="10"/>
  <c r="AS75" i="10" s="1"/>
  <c r="AV76" i="10"/>
  <c r="BF76" i="10" s="1"/>
  <c r="W77" i="10"/>
  <c r="AP77" i="10"/>
  <c r="AS77" i="10" s="1"/>
  <c r="AP79" i="10"/>
  <c r="AQ73" i="10"/>
  <c r="AT73" i="10" s="1"/>
  <c r="AQ79" i="10"/>
  <c r="AV73" i="10"/>
  <c r="BF73" i="10" s="1"/>
  <c r="W74" i="10"/>
  <c r="AP74" i="10"/>
  <c r="AS74" i="10" s="1"/>
  <c r="AV75" i="10"/>
  <c r="BF75" i="10" s="1"/>
  <c r="P91" i="10" s="1"/>
  <c r="W76" i="10"/>
  <c r="AP76" i="10"/>
  <c r="AS76" i="10" s="1"/>
  <c r="AV77" i="10"/>
  <c r="BF77" i="10" s="1"/>
  <c r="W78" i="10"/>
  <c r="AP78" i="10"/>
  <c r="AS78" i="10" s="1"/>
  <c r="AV84" i="10"/>
  <c r="BF84" i="10" s="1"/>
  <c r="R73" i="10"/>
  <c r="R76" i="10"/>
  <c r="N76" i="10" s="1"/>
  <c r="R28" i="10"/>
  <c r="N28" i="10" s="1"/>
  <c r="R29" i="10"/>
  <c r="AW29" i="10" s="1"/>
  <c r="R77" i="10"/>
  <c r="R78" i="10"/>
  <c r="N78" i="10" s="1"/>
  <c r="R30" i="10"/>
  <c r="N30" i="10" s="1"/>
  <c r="R79" i="10"/>
  <c r="R31" i="10"/>
  <c r="R81" i="10"/>
  <c r="R33" i="10"/>
  <c r="R84" i="10"/>
  <c r="AW84" i="10" s="1"/>
  <c r="R36" i="10"/>
  <c r="AW36" i="10" s="1"/>
  <c r="R85" i="10"/>
  <c r="R37" i="10"/>
  <c r="R74" i="10"/>
  <c r="R26" i="10"/>
  <c r="R75" i="10"/>
  <c r="R27" i="10"/>
  <c r="N27" i="10" s="1"/>
  <c r="R82" i="10"/>
  <c r="N82" i="10" s="1"/>
  <c r="R34" i="10"/>
  <c r="R38" i="10"/>
  <c r="N38" i="10" s="1"/>
  <c r="R86" i="10"/>
  <c r="AW86" i="10" s="1"/>
  <c r="R80" i="10"/>
  <c r="AW80" i="10" s="1"/>
  <c r="R32" i="10"/>
  <c r="R83" i="10"/>
  <c r="R35" i="10"/>
  <c r="N35" i="10" s="1"/>
  <c r="R87" i="10"/>
  <c r="AW87" i="10" s="1"/>
  <c r="R39" i="10"/>
  <c r="N39" i="10" s="1"/>
  <c r="R88" i="10"/>
  <c r="AW88" i="10" s="1"/>
  <c r="R40" i="10"/>
  <c r="AW40" i="10" s="1"/>
  <c r="AD86" i="10"/>
  <c r="AD88" i="10"/>
  <c r="BD12" i="10"/>
  <c r="BD18" i="10"/>
  <c r="AD80" i="10"/>
  <c r="AZ86" i="10"/>
  <c r="AZ76" i="10"/>
  <c r="BD14" i="10"/>
  <c r="BD15" i="10"/>
  <c r="BD17" i="10"/>
  <c r="N11" i="10"/>
  <c r="BD24" i="10"/>
  <c r="AZ88" i="10"/>
  <c r="BB26" i="10"/>
  <c r="L42" i="10" s="1"/>
  <c r="AD82" i="10"/>
  <c r="L41" i="10"/>
  <c r="BB75" i="10"/>
  <c r="AZ83" i="10"/>
  <c r="S14" i="10"/>
  <c r="BD19" i="10"/>
  <c r="S24" i="10"/>
  <c r="BB35" i="10"/>
  <c r="L51" i="10" s="1"/>
  <c r="BB38" i="10"/>
  <c r="L54" i="10" s="1"/>
  <c r="BB40" i="10"/>
  <c r="L56" i="10" s="1"/>
  <c r="BB74" i="10"/>
  <c r="BD10" i="10"/>
  <c r="BD11" i="10"/>
  <c r="AD12" i="10"/>
  <c r="S17" i="10"/>
  <c r="S19" i="10"/>
  <c r="W19" i="10"/>
  <c r="AD19" i="10"/>
  <c r="BD21" i="10"/>
  <c r="BD22" i="10"/>
  <c r="BB34" i="10"/>
  <c r="L50" i="10" s="1"/>
  <c r="BB37" i="10"/>
  <c r="L53" i="10" s="1"/>
  <c r="AZ78" i="10"/>
  <c r="AZ82" i="10"/>
  <c r="AZ85" i="10"/>
  <c r="BB36" i="10"/>
  <c r="L52" i="10" s="1"/>
  <c r="BB39" i="10"/>
  <c r="L55" i="10" s="1"/>
  <c r="AD24" i="17"/>
  <c r="AP23" i="17"/>
  <c r="S11" i="17"/>
  <c r="W11" i="17"/>
  <c r="AD12" i="17"/>
  <c r="AD17" i="17"/>
  <c r="BC17" i="17" s="1"/>
  <c r="AY22" i="17"/>
  <c r="S10" i="10"/>
  <c r="W21" i="10"/>
  <c r="S21" i="10"/>
  <c r="AD85" i="10"/>
  <c r="AZ77" i="10"/>
  <c r="AM77" i="10"/>
  <c r="AZ81" i="10"/>
  <c r="AD24" i="10"/>
  <c r="N13" i="10"/>
  <c r="AD17" i="10"/>
  <c r="N23" i="10"/>
  <c r="BB28" i="10"/>
  <c r="L44" i="10" s="1"/>
  <c r="BB32" i="10"/>
  <c r="L48" i="10" s="1"/>
  <c r="AM78" i="10"/>
  <c r="AV81" i="10"/>
  <c r="AD87" i="10"/>
  <c r="AD14" i="10"/>
  <c r="N16" i="10"/>
  <c r="AM29" i="10"/>
  <c r="BG29" i="10" s="1"/>
  <c r="AD84" i="10"/>
  <c r="BD20" i="10"/>
  <c r="AM28" i="10"/>
  <c r="BG28" i="10" s="1"/>
  <c r="AM32" i="10"/>
  <c r="BG32" i="10" s="1"/>
  <c r="AM33" i="10"/>
  <c r="BG33" i="10" s="1"/>
  <c r="AM34" i="10"/>
  <c r="BG34" i="10" s="1"/>
  <c r="AM35" i="10"/>
  <c r="BG35" i="10" s="1"/>
  <c r="AM36" i="10"/>
  <c r="BG36" i="10" s="1"/>
  <c r="AM37" i="10"/>
  <c r="BG37" i="10" s="1"/>
  <c r="AM38" i="10"/>
  <c r="BG38" i="10" s="1"/>
  <c r="AM39" i="10"/>
  <c r="BG39" i="10" s="1"/>
  <c r="AM40" i="10"/>
  <c r="BG40" i="10" s="1"/>
  <c r="AZ73" i="10"/>
  <c r="AM73" i="10"/>
  <c r="AZ74" i="10"/>
  <c r="AM74" i="10"/>
  <c r="AZ75" i="10"/>
  <c r="AM75" i="10"/>
  <c r="AM76" i="10"/>
  <c r="AY79" i="10"/>
  <c r="AV80" i="10"/>
  <c r="AV83" i="10"/>
  <c r="AV86" i="10"/>
  <c r="S12" i="10"/>
  <c r="W12" i="10"/>
  <c r="BD13" i="10"/>
  <c r="BD16" i="10"/>
  <c r="AD21" i="10"/>
  <c r="BD23" i="10"/>
  <c r="AM26" i="10"/>
  <c r="BG26" i="10" s="1"/>
  <c r="BB27" i="10"/>
  <c r="L43" i="10" s="1"/>
  <c r="AM30" i="10"/>
  <c r="BG30" i="10" s="1"/>
  <c r="BB31" i="10"/>
  <c r="L47" i="10" s="1"/>
  <c r="AD77" i="10"/>
  <c r="AD83" i="10"/>
  <c r="AV85" i="10"/>
  <c r="AV87" i="10"/>
  <c r="N18" i="10"/>
  <c r="AM27" i="10"/>
  <c r="BG27" i="10" s="1"/>
  <c r="AM31" i="10"/>
  <c r="BG31" i="10" s="1"/>
  <c r="BB73" i="10"/>
  <c r="AD81" i="10"/>
  <c r="AV82" i="10"/>
  <c r="AV88" i="10"/>
  <c r="AY13" i="17"/>
  <c r="AZ16" i="17"/>
  <c r="AM18" i="17"/>
  <c r="BG18" i="17" s="1"/>
  <c r="AZ21" i="17"/>
  <c r="AM22" i="17"/>
  <c r="AM25" i="17"/>
  <c r="S5" i="17"/>
  <c r="W5" i="17"/>
  <c r="N6" i="17"/>
  <c r="AD6" i="17"/>
  <c r="BB13" i="17"/>
  <c r="AM14" i="17"/>
  <c r="BG14" i="17" s="1"/>
  <c r="BB17" i="17"/>
  <c r="BB21" i="17"/>
  <c r="AD23" i="17"/>
  <c r="AM23" i="17"/>
  <c r="S27" i="17"/>
  <c r="AQ27" i="17"/>
  <c r="S7" i="17"/>
  <c r="W7" i="17"/>
  <c r="AD15" i="17"/>
  <c r="BC15" i="17" s="1"/>
  <c r="AM16" i="17"/>
  <c r="BG16" i="17" s="1"/>
  <c r="AZ18" i="17"/>
  <c r="AD19" i="17"/>
  <c r="BC19" i="17" s="1"/>
  <c r="AM20" i="17"/>
  <c r="BG20" i="17" s="1"/>
  <c r="AD21" i="17"/>
  <c r="S25" i="17"/>
  <c r="AD26" i="17"/>
  <c r="AD28" i="17"/>
  <c r="S9" i="17"/>
  <c r="W9" i="17"/>
  <c r="N10" i="17"/>
  <c r="AD10" i="17"/>
  <c r="AD13" i="17"/>
  <c r="BC13" i="17" s="1"/>
  <c r="BB15" i="17"/>
  <c r="BB19" i="17"/>
  <c r="AY21" i="17"/>
  <c r="AM27" i="17"/>
  <c r="BB28" i="17"/>
  <c r="BL15" i="10"/>
  <c r="BI11" i="10"/>
  <c r="BI13" i="10"/>
  <c r="BI15" i="10"/>
  <c r="BI16" i="10"/>
  <c r="BI18" i="10"/>
  <c r="BI20" i="10"/>
  <c r="BI22" i="10"/>
  <c r="BI23" i="10"/>
  <c r="AQ26" i="10"/>
  <c r="AY26" i="10"/>
  <c r="AQ27" i="10"/>
  <c r="AY27" i="10"/>
  <c r="AQ28" i="10"/>
  <c r="AY28" i="10"/>
  <c r="AQ29" i="10"/>
  <c r="AY29" i="10"/>
  <c r="AQ30" i="10"/>
  <c r="AY30" i="10"/>
  <c r="AQ31" i="10"/>
  <c r="AY31" i="10"/>
  <c r="AQ32" i="10"/>
  <c r="AY32" i="10"/>
  <c r="AQ33" i="10"/>
  <c r="AY33" i="10"/>
  <c r="AQ34" i="10"/>
  <c r="AY34" i="10"/>
  <c r="AQ35" i="10"/>
  <c r="AY35" i="10"/>
  <c r="AQ36" i="10"/>
  <c r="AY36" i="10"/>
  <c r="AQ37" i="10"/>
  <c r="AY37" i="10"/>
  <c r="AQ38" i="10"/>
  <c r="AY38" i="10"/>
  <c r="AQ39" i="10"/>
  <c r="AY39" i="10"/>
  <c r="AQ40" i="10"/>
  <c r="AY40" i="10"/>
  <c r="AY73" i="10"/>
  <c r="AY74" i="10"/>
  <c r="AY75" i="10"/>
  <c r="BB76" i="10"/>
  <c r="AY78" i="10"/>
  <c r="AZ79" i="10"/>
  <c r="AY80" i="10"/>
  <c r="AM80" i="10"/>
  <c r="AY84" i="10"/>
  <c r="AM84" i="10"/>
  <c r="AY87" i="10"/>
  <c r="AM87" i="10"/>
  <c r="BL9" i="10"/>
  <c r="BL10" i="10"/>
  <c r="AD11" i="10"/>
  <c r="BL12" i="10"/>
  <c r="AD13" i="10"/>
  <c r="BL14" i="10"/>
  <c r="AD15" i="10"/>
  <c r="AD16" i="10"/>
  <c r="BL17" i="10"/>
  <c r="AD18" i="10"/>
  <c r="BL19" i="10"/>
  <c r="AD20" i="10"/>
  <c r="BL21" i="10"/>
  <c r="AD22" i="10"/>
  <c r="AD23" i="10"/>
  <c r="BL24" i="10"/>
  <c r="AV26" i="10"/>
  <c r="AZ26" i="10"/>
  <c r="AV27" i="10"/>
  <c r="AZ27" i="10"/>
  <c r="AV28" i="10"/>
  <c r="AZ28" i="10"/>
  <c r="AV29" i="10"/>
  <c r="AZ29" i="10"/>
  <c r="AV30" i="10"/>
  <c r="AZ30" i="10"/>
  <c r="AV31" i="10"/>
  <c r="AZ31" i="10"/>
  <c r="AV32" i="10"/>
  <c r="AZ32" i="10"/>
  <c r="AV33" i="10"/>
  <c r="AZ33" i="10"/>
  <c r="AV34" i="10"/>
  <c r="AZ34" i="10"/>
  <c r="AV35" i="10"/>
  <c r="AZ35" i="10"/>
  <c r="AV36" i="10"/>
  <c r="AZ36" i="10"/>
  <c r="AV37" i="10"/>
  <c r="AZ37" i="10"/>
  <c r="AV38" i="10"/>
  <c r="AZ38" i="10"/>
  <c r="AV39" i="10"/>
  <c r="AZ39" i="10"/>
  <c r="AV40" i="10"/>
  <c r="AZ40" i="10"/>
  <c r="L46" i="10"/>
  <c r="AY77" i="10"/>
  <c r="BB79" i="10"/>
  <c r="AD79" i="10"/>
  <c r="AV79" i="10"/>
  <c r="AZ80" i="10"/>
  <c r="AY81" i="10"/>
  <c r="AM81" i="10"/>
  <c r="AZ84" i="10"/>
  <c r="AY85" i="10"/>
  <c r="AM85" i="10"/>
  <c r="AZ87" i="10"/>
  <c r="AY88" i="10"/>
  <c r="AM88" i="10"/>
  <c r="N10" i="10"/>
  <c r="BI10" i="10"/>
  <c r="S11" i="10"/>
  <c r="W11" i="10"/>
  <c r="N12" i="10"/>
  <c r="BI12" i="10"/>
  <c r="S13" i="10"/>
  <c r="W13" i="10"/>
  <c r="N14" i="10"/>
  <c r="BI14" i="10"/>
  <c r="S15" i="10"/>
  <c r="W15" i="10"/>
  <c r="S16" i="10"/>
  <c r="W16" i="10"/>
  <c r="N17" i="10"/>
  <c r="BI17" i="10"/>
  <c r="S18" i="10"/>
  <c r="W18" i="10"/>
  <c r="N19" i="10"/>
  <c r="BI19" i="10"/>
  <c r="S20" i="10"/>
  <c r="W20" i="10"/>
  <c r="N21" i="10"/>
  <c r="BI21" i="10"/>
  <c r="S22" i="10"/>
  <c r="W22" i="10"/>
  <c r="S23" i="10"/>
  <c r="W23" i="10"/>
  <c r="N24" i="10"/>
  <c r="BI24" i="10"/>
  <c r="AD25" i="10"/>
  <c r="BC25" i="10" s="1"/>
  <c r="M41" i="10" s="1"/>
  <c r="AD26" i="10"/>
  <c r="BC26" i="10" s="1"/>
  <c r="AD27" i="10"/>
  <c r="BC27" i="10" s="1"/>
  <c r="AD28" i="10"/>
  <c r="BC28" i="10" s="1"/>
  <c r="AD29" i="10"/>
  <c r="BC29" i="10" s="1"/>
  <c r="AD30" i="10"/>
  <c r="BC30" i="10" s="1"/>
  <c r="AD31" i="10"/>
  <c r="BC31" i="10" s="1"/>
  <c r="AD32" i="10"/>
  <c r="BC32" i="10" s="1"/>
  <c r="AD33" i="10"/>
  <c r="BC33" i="10" s="1"/>
  <c r="AD34" i="10"/>
  <c r="BC34" i="10" s="1"/>
  <c r="AD35" i="10"/>
  <c r="BC35" i="10" s="1"/>
  <c r="AD36" i="10"/>
  <c r="BC36" i="10" s="1"/>
  <c r="AD37" i="10"/>
  <c r="BC37" i="10" s="1"/>
  <c r="AD38" i="10"/>
  <c r="BC38" i="10" s="1"/>
  <c r="AD39" i="10"/>
  <c r="BC39" i="10" s="1"/>
  <c r="AD40" i="10"/>
  <c r="BC40" i="10" s="1"/>
  <c r="L49" i="10"/>
  <c r="AD73" i="10"/>
  <c r="AD74" i="10"/>
  <c r="AD75" i="10"/>
  <c r="AD76" i="10"/>
  <c r="AY76" i="10"/>
  <c r="BB78" i="10"/>
  <c r="AD78" i="10"/>
  <c r="AY82" i="10"/>
  <c r="AM82" i="10"/>
  <c r="AY86" i="10"/>
  <c r="AM86" i="10"/>
  <c r="BL13" i="10"/>
  <c r="BL16" i="10"/>
  <c r="BL18" i="10"/>
  <c r="BL20" i="10"/>
  <c r="BL22" i="10"/>
  <c r="BL23" i="10"/>
  <c r="S25" i="10"/>
  <c r="W25" i="10"/>
  <c r="AG25" i="10" s="1"/>
  <c r="S26" i="10"/>
  <c r="W26" i="10"/>
  <c r="AP26" i="10"/>
  <c r="S27" i="10"/>
  <c r="W27" i="10"/>
  <c r="AP27" i="10"/>
  <c r="S28" i="10"/>
  <c r="W28" i="10"/>
  <c r="AP28" i="10"/>
  <c r="S29" i="10"/>
  <c r="W29" i="10"/>
  <c r="AP29" i="10"/>
  <c r="S30" i="10"/>
  <c r="W30" i="10"/>
  <c r="AP30" i="10"/>
  <c r="S31" i="10"/>
  <c r="W31" i="10"/>
  <c r="AP31" i="10"/>
  <c r="S32" i="10"/>
  <c r="W32" i="10"/>
  <c r="AP32" i="10"/>
  <c r="S33" i="10"/>
  <c r="W33" i="10"/>
  <c r="AP33" i="10"/>
  <c r="S34" i="10"/>
  <c r="W34" i="10"/>
  <c r="AP34" i="10"/>
  <c r="S35" i="10"/>
  <c r="W35" i="10"/>
  <c r="AP35" i="10"/>
  <c r="S36" i="10"/>
  <c r="W36" i="10"/>
  <c r="AP36" i="10"/>
  <c r="S37" i="10"/>
  <c r="W37" i="10"/>
  <c r="AP37" i="10"/>
  <c r="S38" i="10"/>
  <c r="W38" i="10"/>
  <c r="AP38" i="10"/>
  <c r="S39" i="10"/>
  <c r="W39" i="10"/>
  <c r="AP39" i="10"/>
  <c r="S40" i="10"/>
  <c r="W40" i="10"/>
  <c r="AP40" i="10"/>
  <c r="L45" i="10"/>
  <c r="S73" i="10"/>
  <c r="S74" i="10"/>
  <c r="S75" i="10"/>
  <c r="S76" i="10"/>
  <c r="BB77" i="10"/>
  <c r="AY83" i="10"/>
  <c r="AM83" i="10"/>
  <c r="S77" i="10"/>
  <c r="S78" i="10"/>
  <c r="S79" i="10"/>
  <c r="S80" i="10"/>
  <c r="W80" i="10"/>
  <c r="AP80" i="10"/>
  <c r="BB80" i="10"/>
  <c r="S81" i="10"/>
  <c r="W81" i="10"/>
  <c r="AP81" i="10"/>
  <c r="BB81" i="10"/>
  <c r="S82" i="10"/>
  <c r="W82" i="10"/>
  <c r="AP82" i="10"/>
  <c r="BB82" i="10"/>
  <c r="S83" i="10"/>
  <c r="W83" i="10"/>
  <c r="AP83" i="10"/>
  <c r="BB83" i="10"/>
  <c r="S84" i="10"/>
  <c r="W84" i="10"/>
  <c r="AP84" i="10"/>
  <c r="BB84" i="10"/>
  <c r="S85" i="10"/>
  <c r="W85" i="10"/>
  <c r="AP85" i="10"/>
  <c r="BB85" i="10"/>
  <c r="S86" i="10"/>
  <c r="W86" i="10"/>
  <c r="AP86" i="10"/>
  <c r="BB86" i="10"/>
  <c r="S87" i="10"/>
  <c r="W87" i="10"/>
  <c r="AP87" i="10"/>
  <c r="BB87" i="10"/>
  <c r="S88" i="10"/>
  <c r="W88" i="10"/>
  <c r="AP88" i="10"/>
  <c r="BB88" i="10"/>
  <c r="AQ80" i="10"/>
  <c r="AQ81" i="10"/>
  <c r="AQ82" i="10"/>
  <c r="AQ83" i="10"/>
  <c r="AQ84" i="10"/>
  <c r="AQ85" i="10"/>
  <c r="AQ86" i="10"/>
  <c r="AQ87" i="10"/>
  <c r="AQ88" i="10"/>
  <c r="BI5" i="17"/>
  <c r="BD5" i="17"/>
  <c r="BI8" i="17"/>
  <c r="BI9" i="17"/>
  <c r="BD9" i="17"/>
  <c r="BI12" i="17"/>
  <c r="AQ14" i="17"/>
  <c r="AD5" i="17"/>
  <c r="AD9" i="17"/>
  <c r="AZ14" i="17"/>
  <c r="BI6" i="17"/>
  <c r="BI7" i="17"/>
  <c r="BD7" i="17"/>
  <c r="BI10" i="17"/>
  <c r="BI11" i="17"/>
  <c r="BD11" i="17"/>
  <c r="AD7" i="17"/>
  <c r="AD11" i="17"/>
  <c r="BB14" i="17"/>
  <c r="BL6" i="17"/>
  <c r="BL8" i="17"/>
  <c r="BL10" i="17"/>
  <c r="BL12" i="17"/>
  <c r="S14" i="17"/>
  <c r="W14" i="17"/>
  <c r="AP14" i="17"/>
  <c r="S16" i="17"/>
  <c r="W16" i="17"/>
  <c r="AP16" i="17"/>
  <c r="S18" i="17"/>
  <c r="W18" i="17"/>
  <c r="AP18" i="17"/>
  <c r="S20" i="17"/>
  <c r="W20" i="17"/>
  <c r="AP20" i="17"/>
  <c r="AZ20" i="17"/>
  <c r="AD22" i="17"/>
  <c r="AQ22" i="17"/>
  <c r="AZ23" i="17"/>
  <c r="AM24" i="17"/>
  <c r="AZ24" i="17"/>
  <c r="AQ25" i="17"/>
  <c r="AM26" i="17"/>
  <c r="AZ26" i="17"/>
  <c r="AM28" i="17"/>
  <c r="AZ28" i="17"/>
  <c r="AY15" i="17"/>
  <c r="AQ16" i="17"/>
  <c r="AY17" i="17"/>
  <c r="AQ18" i="17"/>
  <c r="AY19" i="17"/>
  <c r="AQ20" i="17"/>
  <c r="BB23" i="17"/>
  <c r="AY25" i="17"/>
  <c r="AD25" i="17"/>
  <c r="AY27" i="17"/>
  <c r="AD27" i="17"/>
  <c r="BL5" i="17"/>
  <c r="BD6" i="17"/>
  <c r="BL7" i="17"/>
  <c r="BD8" i="17"/>
  <c r="BL9" i="17"/>
  <c r="BD10" i="17"/>
  <c r="BL11" i="17"/>
  <c r="BD12" i="17"/>
  <c r="S13" i="17"/>
  <c r="W13" i="17"/>
  <c r="AP13" i="17"/>
  <c r="AZ13" i="17"/>
  <c r="S15" i="17"/>
  <c r="W15" i="17"/>
  <c r="AP15" i="17"/>
  <c r="AZ15" i="17"/>
  <c r="BB16" i="17"/>
  <c r="S17" i="17"/>
  <c r="W17" i="17"/>
  <c r="AP17" i="17"/>
  <c r="AZ17" i="17"/>
  <c r="BB18" i="17"/>
  <c r="S19" i="17"/>
  <c r="W19" i="17"/>
  <c r="AP19" i="17"/>
  <c r="AZ19" i="17"/>
  <c r="BB20" i="17"/>
  <c r="S21" i="17"/>
  <c r="W21" i="17"/>
  <c r="AP21" i="17"/>
  <c r="S6" i="17"/>
  <c r="W6" i="17"/>
  <c r="N7" i="17"/>
  <c r="S8" i="17"/>
  <c r="W8" i="17"/>
  <c r="N9" i="17"/>
  <c r="S10" i="17"/>
  <c r="W10" i="17"/>
  <c r="N11" i="17"/>
  <c r="S12" i="17"/>
  <c r="W12" i="17"/>
  <c r="AM13" i="17"/>
  <c r="AQ13" i="17"/>
  <c r="AD14" i="17"/>
  <c r="BC14" i="17" s="1"/>
  <c r="AY14" i="17"/>
  <c r="AM15" i="17"/>
  <c r="AQ15" i="17"/>
  <c r="AD16" i="17"/>
  <c r="BC16" i="17" s="1"/>
  <c r="AY16" i="17"/>
  <c r="BJ16" i="17" s="1"/>
  <c r="AM17" i="17"/>
  <c r="AQ17" i="17"/>
  <c r="AD18" i="17"/>
  <c r="BC18" i="17" s="1"/>
  <c r="AY18" i="17"/>
  <c r="AM19" i="17"/>
  <c r="AQ19" i="17"/>
  <c r="AD20" i="17"/>
  <c r="BC20" i="17" s="1"/>
  <c r="AY20" i="17"/>
  <c r="BJ20" i="17" s="1"/>
  <c r="AM21" i="17"/>
  <c r="AQ21" i="17"/>
  <c r="AZ22" i="17"/>
  <c r="BB22" i="17"/>
  <c r="S23" i="17"/>
  <c r="W23" i="17"/>
  <c r="AQ23" i="17"/>
  <c r="AY23" i="17"/>
  <c r="AY24" i="17"/>
  <c r="AP25" i="17"/>
  <c r="AZ25" i="17"/>
  <c r="AY26" i="17"/>
  <c r="AP27" i="17"/>
  <c r="AZ27" i="17"/>
  <c r="AY28" i="17"/>
  <c r="S22" i="17"/>
  <c r="W22" i="17"/>
  <c r="AP22" i="17"/>
  <c r="S24" i="17"/>
  <c r="W24" i="17"/>
  <c r="AP24" i="17"/>
  <c r="S26" i="17"/>
  <c r="W26" i="17"/>
  <c r="AP26" i="17"/>
  <c r="S28" i="17"/>
  <c r="W28" i="17"/>
  <c r="AP28" i="17"/>
  <c r="AQ24" i="17"/>
  <c r="AQ26" i="17"/>
  <c r="AQ28" i="17"/>
  <c r="BJ17" i="17" l="1"/>
  <c r="N73" i="10"/>
  <c r="N29" i="10"/>
  <c r="N36" i="10"/>
  <c r="N87" i="10"/>
  <c r="N80" i="10"/>
  <c r="AW52" i="10"/>
  <c r="AW78" i="10"/>
  <c r="AO76" i="10"/>
  <c r="BJ19" i="17"/>
  <c r="N22" i="17"/>
  <c r="AW24" i="17"/>
  <c r="AW21" i="17"/>
  <c r="AW23" i="17"/>
  <c r="AW19" i="17"/>
  <c r="AW26" i="17"/>
  <c r="AW13" i="17"/>
  <c r="N28" i="17"/>
  <c r="BJ18" i="17"/>
  <c r="BJ13" i="17"/>
  <c r="AW27" i="17"/>
  <c r="N15" i="17"/>
  <c r="N25" i="17"/>
  <c r="BF28" i="17"/>
  <c r="BA13" i="17"/>
  <c r="N84" i="10"/>
  <c r="AO78" i="10"/>
  <c r="AO74" i="10"/>
  <c r="BF21" i="17"/>
  <c r="BA17" i="17"/>
  <c r="BF26" i="17"/>
  <c r="AW38" i="10"/>
  <c r="AW54" i="10" s="1"/>
  <c r="BF24" i="17"/>
  <c r="BF22" i="17"/>
  <c r="BF25" i="17"/>
  <c r="AG75" i="10"/>
  <c r="AG73" i="10"/>
  <c r="AW39" i="10"/>
  <c r="AW55" i="10" s="1"/>
  <c r="AO77" i="10"/>
  <c r="N16" i="17"/>
  <c r="AW14" i="17"/>
  <c r="N14" i="17"/>
  <c r="AW45" i="10"/>
  <c r="BG27" i="17"/>
  <c r="BK27" i="17" s="1"/>
  <c r="BC28" i="17"/>
  <c r="BG23" i="17"/>
  <c r="BK23" i="17" s="1"/>
  <c r="N17" i="17"/>
  <c r="BC24" i="17"/>
  <c r="N79" i="10"/>
  <c r="AW79" i="10"/>
  <c r="AT26" i="17"/>
  <c r="BG26" i="17"/>
  <c r="BK26" i="17" s="1"/>
  <c r="BG28" i="17"/>
  <c r="BK28" i="17" s="1"/>
  <c r="AT25" i="17"/>
  <c r="AG79" i="10"/>
  <c r="N18" i="17"/>
  <c r="BJ27" i="17"/>
  <c r="BC22" i="17"/>
  <c r="BJ23" i="17"/>
  <c r="BG22" i="17"/>
  <c r="BC25" i="17"/>
  <c r="AT28" i="17"/>
  <c r="BC27" i="17"/>
  <c r="BC26" i="17"/>
  <c r="BC21" i="17"/>
  <c r="BG25" i="17"/>
  <c r="BK25" i="17" s="1"/>
  <c r="N20" i="17"/>
  <c r="AT27" i="17"/>
  <c r="BC23" i="17"/>
  <c r="AS23" i="17"/>
  <c r="AW30" i="10"/>
  <c r="AW46" i="10" s="1"/>
  <c r="AW28" i="10"/>
  <c r="AW34" i="10"/>
  <c r="N34" i="10"/>
  <c r="AW37" i="10"/>
  <c r="AW53" i="10" s="1"/>
  <c r="N37" i="10"/>
  <c r="AW33" i="10"/>
  <c r="AW49" i="10" s="1"/>
  <c r="N33" i="10"/>
  <c r="AG78" i="10"/>
  <c r="AS79" i="10"/>
  <c r="AG76" i="10"/>
  <c r="AG74" i="10"/>
  <c r="BF87" i="10"/>
  <c r="P103" i="10" s="1"/>
  <c r="BG75" i="10"/>
  <c r="L91" i="10"/>
  <c r="BC80" i="10"/>
  <c r="BC86" i="10"/>
  <c r="BA86" i="10" s="1"/>
  <c r="AT75" i="10"/>
  <c r="AR75" i="10" s="1"/>
  <c r="AT78" i="10"/>
  <c r="AT74" i="10"/>
  <c r="AR74" i="10" s="1"/>
  <c r="BG76" i="10"/>
  <c r="BE76" i="10" s="1"/>
  <c r="BF81" i="10"/>
  <c r="AW41" i="10"/>
  <c r="BC76" i="10"/>
  <c r="AW35" i="10"/>
  <c r="AW51" i="10" s="1"/>
  <c r="BC79" i="10"/>
  <c r="J97" i="10"/>
  <c r="U97" i="10" s="1"/>
  <c r="N81" i="10"/>
  <c r="BC75" i="10"/>
  <c r="BA75" i="10" s="1"/>
  <c r="BC73" i="10"/>
  <c r="AW27" i="10"/>
  <c r="AW43" i="10" s="1"/>
  <c r="BG88" i="10"/>
  <c r="AW85" i="10"/>
  <c r="AW81" i="10"/>
  <c r="N40" i="10"/>
  <c r="AO79" i="10"/>
  <c r="BF82" i="10"/>
  <c r="BJ82" i="10" s="1"/>
  <c r="BF85" i="10"/>
  <c r="P101" i="10" s="1"/>
  <c r="BF83" i="10"/>
  <c r="J91" i="10"/>
  <c r="U91" i="10" s="1"/>
  <c r="J89" i="10"/>
  <c r="BC87" i="10"/>
  <c r="BG77" i="10"/>
  <c r="BK77" i="10" s="1"/>
  <c r="J98" i="10"/>
  <c r="AF98" i="10" s="1"/>
  <c r="P90" i="10"/>
  <c r="AW56" i="10"/>
  <c r="J92" i="10"/>
  <c r="AF92" i="10" s="1"/>
  <c r="P89" i="10"/>
  <c r="AW82" i="10"/>
  <c r="AW77" i="10"/>
  <c r="AT77" i="10"/>
  <c r="AT87" i="10"/>
  <c r="BC78" i="10"/>
  <c r="M94" i="10" s="1"/>
  <c r="BC74" i="10"/>
  <c r="M90" i="10" s="1"/>
  <c r="BF79" i="10"/>
  <c r="BE79" i="10" s="1"/>
  <c r="L89" i="10"/>
  <c r="BC83" i="10"/>
  <c r="M99" i="10" s="1"/>
  <c r="BC84" i="10"/>
  <c r="L90" i="10"/>
  <c r="BB90" i="10" s="1"/>
  <c r="J102" i="10"/>
  <c r="N74" i="10"/>
  <c r="BG87" i="10"/>
  <c r="BF88" i="10"/>
  <c r="P104" i="10" s="1"/>
  <c r="BC77" i="10"/>
  <c r="BF86" i="10"/>
  <c r="BG73" i="10"/>
  <c r="BK73" i="10" s="1"/>
  <c r="BG78" i="10"/>
  <c r="J101" i="10"/>
  <c r="U101" i="10" s="1"/>
  <c r="AT88" i="10"/>
  <c r="N85" i="10"/>
  <c r="AG77" i="10"/>
  <c r="AW74" i="10"/>
  <c r="BF78" i="10"/>
  <c r="P94" i="10" s="1"/>
  <c r="AW76" i="10"/>
  <c r="J95" i="10"/>
  <c r="U95" i="10" s="1"/>
  <c r="AO75" i="10"/>
  <c r="AO73" i="10"/>
  <c r="AT79" i="10"/>
  <c r="BC81" i="10"/>
  <c r="M97" i="10" s="1"/>
  <c r="BF80" i="10"/>
  <c r="P96" i="10" s="1"/>
  <c r="I95" i="10"/>
  <c r="AC95" i="10" s="1"/>
  <c r="BG74" i="10"/>
  <c r="BC85" i="10"/>
  <c r="M101" i="10" s="1"/>
  <c r="J99" i="10"/>
  <c r="U99" i="10" s="1"/>
  <c r="BC82" i="10"/>
  <c r="M98" i="10" s="1"/>
  <c r="AT76" i="10"/>
  <c r="AW32" i="10"/>
  <c r="AW48" i="10" s="1"/>
  <c r="N32" i="10"/>
  <c r="N75" i="10"/>
  <c r="AW75" i="10"/>
  <c r="AW31" i="10"/>
  <c r="AW47" i="10" s="1"/>
  <c r="AW83" i="10"/>
  <c r="BC88" i="10"/>
  <c r="BA88" i="10" s="1"/>
  <c r="N31" i="10"/>
  <c r="AW26" i="10"/>
  <c r="AW42" i="10" s="1"/>
  <c r="N25" i="10"/>
  <c r="N77" i="10"/>
  <c r="N88" i="10"/>
  <c r="N83" i="10"/>
  <c r="N26" i="10"/>
  <c r="N86" i="10"/>
  <c r="J104" i="10"/>
  <c r="BA19" i="17"/>
  <c r="AX21" i="17"/>
  <c r="BA15" i="17"/>
  <c r="J93" i="10"/>
  <c r="J94" i="10"/>
  <c r="J90" i="10"/>
  <c r="AG28" i="17"/>
  <c r="AO22" i="17"/>
  <c r="AS22" i="17"/>
  <c r="AS27" i="17"/>
  <c r="AO27" i="17"/>
  <c r="AS25" i="17"/>
  <c r="AO25" i="17"/>
  <c r="AX23" i="17"/>
  <c r="AT21" i="17"/>
  <c r="AT19" i="17"/>
  <c r="AT17" i="17"/>
  <c r="AT15" i="17"/>
  <c r="BG13" i="17"/>
  <c r="AG21" i="17"/>
  <c r="AS19" i="17"/>
  <c r="AO19" i="17"/>
  <c r="AT18" i="17"/>
  <c r="AG20" i="17"/>
  <c r="AG18" i="17"/>
  <c r="AS16" i="17"/>
  <c r="AO16" i="17"/>
  <c r="AG14" i="17"/>
  <c r="BK14" i="17"/>
  <c r="BE14" i="17"/>
  <c r="AT14" i="17"/>
  <c r="AT85" i="10"/>
  <c r="AT81" i="10"/>
  <c r="L104" i="10"/>
  <c r="AG87" i="10"/>
  <c r="L102" i="10"/>
  <c r="AS85" i="10"/>
  <c r="AO85" i="10"/>
  <c r="AG84" i="10"/>
  <c r="L98" i="10"/>
  <c r="AS81" i="10"/>
  <c r="AO81" i="10"/>
  <c r="AG80" i="10"/>
  <c r="BB41" i="10"/>
  <c r="AS40" i="10"/>
  <c r="AO40" i="10"/>
  <c r="AG37" i="10"/>
  <c r="AG35" i="10"/>
  <c r="AS32" i="10"/>
  <c r="AO32" i="10"/>
  <c r="AS31" i="10"/>
  <c r="AO31" i="10"/>
  <c r="AS29" i="10"/>
  <c r="AO29" i="10"/>
  <c r="AS27" i="10"/>
  <c r="AO27" i="10"/>
  <c r="BG86" i="10"/>
  <c r="I92" i="10"/>
  <c r="AX76" i="10"/>
  <c r="J103" i="10"/>
  <c r="I97" i="10"/>
  <c r="AX81" i="10"/>
  <c r="BB46" i="10"/>
  <c r="J55" i="10"/>
  <c r="J52" i="10"/>
  <c r="BF35" i="10"/>
  <c r="J48" i="10"/>
  <c r="BF30" i="10"/>
  <c r="BF28" i="10"/>
  <c r="BF26" i="10"/>
  <c r="I90" i="10"/>
  <c r="AX74" i="10"/>
  <c r="BB51" i="10"/>
  <c r="AT40" i="10"/>
  <c r="AT39" i="10"/>
  <c r="AT38" i="10"/>
  <c r="AT37" i="10"/>
  <c r="AT36" i="10"/>
  <c r="AT35" i="10"/>
  <c r="AT34" i="10"/>
  <c r="AT33" i="10"/>
  <c r="AT32" i="10"/>
  <c r="AT31" i="10"/>
  <c r="AT30" i="10"/>
  <c r="AT29" i="10"/>
  <c r="AT28" i="10"/>
  <c r="AT27" i="10"/>
  <c r="AT26" i="10"/>
  <c r="BK79" i="10"/>
  <c r="AO24" i="17"/>
  <c r="AS24" i="17"/>
  <c r="AG22" i="17"/>
  <c r="AT23" i="17"/>
  <c r="AO23" i="17"/>
  <c r="BG21" i="17"/>
  <c r="BG19" i="17"/>
  <c r="BG17" i="17"/>
  <c r="BG15" i="17"/>
  <c r="AG19" i="17"/>
  <c r="AS17" i="17"/>
  <c r="AO17" i="17"/>
  <c r="AX19" i="17"/>
  <c r="AX15" i="17"/>
  <c r="BG24" i="17"/>
  <c r="AG16" i="17"/>
  <c r="BJ15" i="17"/>
  <c r="AX22" i="17"/>
  <c r="AX13" i="17"/>
  <c r="AT84" i="10"/>
  <c r="AT80" i="10"/>
  <c r="AS88" i="10"/>
  <c r="AO88" i="10"/>
  <c r="AS86" i="10"/>
  <c r="AO86" i="10"/>
  <c r="AG85" i="10"/>
  <c r="P100" i="10"/>
  <c r="BJ84" i="10"/>
  <c r="L99" i="10"/>
  <c r="AS82" i="10"/>
  <c r="AO82" i="10"/>
  <c r="AG81" i="10"/>
  <c r="BB47" i="10"/>
  <c r="AG40" i="10"/>
  <c r="AS36" i="10"/>
  <c r="AO36" i="10"/>
  <c r="AS34" i="10"/>
  <c r="AO34" i="10"/>
  <c r="AG32" i="10"/>
  <c r="AG31" i="10"/>
  <c r="AG29" i="10"/>
  <c r="AG27" i="10"/>
  <c r="I102" i="10"/>
  <c r="AX86" i="10"/>
  <c r="BB56" i="10"/>
  <c r="BB49" i="10"/>
  <c r="J100" i="10"/>
  <c r="BB55" i="10"/>
  <c r="BB48" i="10"/>
  <c r="BB44" i="10"/>
  <c r="J56" i="10"/>
  <c r="BF39" i="10"/>
  <c r="J53" i="10"/>
  <c r="BF36" i="10"/>
  <c r="J49" i="10"/>
  <c r="BF32" i="10"/>
  <c r="J47" i="10"/>
  <c r="J45" i="10"/>
  <c r="J43" i="10"/>
  <c r="I103" i="10"/>
  <c r="AX87" i="10"/>
  <c r="BG84" i="10"/>
  <c r="L92" i="10"/>
  <c r="I89" i="10"/>
  <c r="AX73" i="10"/>
  <c r="BJ73" i="10"/>
  <c r="AT24" i="17"/>
  <c r="AO26" i="17"/>
  <c r="AS26" i="17"/>
  <c r="AG24" i="17"/>
  <c r="AX28" i="17"/>
  <c r="AX26" i="17"/>
  <c r="BK20" i="17"/>
  <c r="BE20" i="17"/>
  <c r="BK18" i="17"/>
  <c r="BE18" i="17"/>
  <c r="BK16" i="17"/>
  <c r="BE16" i="17"/>
  <c r="AX14" i="17"/>
  <c r="AG17" i="17"/>
  <c r="AS15" i="17"/>
  <c r="AO15" i="17"/>
  <c r="AS13" i="17"/>
  <c r="AO13" i="17"/>
  <c r="AT20" i="17"/>
  <c r="AT16" i="17"/>
  <c r="AT22" i="17"/>
  <c r="AT83" i="10"/>
  <c r="AG88" i="10"/>
  <c r="L103" i="10"/>
  <c r="AG86" i="10"/>
  <c r="L100" i="10"/>
  <c r="AO83" i="10"/>
  <c r="AS83" i="10"/>
  <c r="AG82" i="10"/>
  <c r="L96" i="10"/>
  <c r="BG83" i="10"/>
  <c r="BB54" i="10"/>
  <c r="BB45" i="10"/>
  <c r="AS39" i="10"/>
  <c r="AO39" i="10"/>
  <c r="AS38" i="10"/>
  <c r="AO38" i="10"/>
  <c r="AG36" i="10"/>
  <c r="AG34" i="10"/>
  <c r="AS33" i="10"/>
  <c r="AO33" i="10"/>
  <c r="AS30" i="10"/>
  <c r="AO30" i="10"/>
  <c r="AS28" i="10"/>
  <c r="AO28" i="10"/>
  <c r="AS26" i="10"/>
  <c r="AO26" i="10"/>
  <c r="BG82" i="10"/>
  <c r="P93" i="10"/>
  <c r="BJ77" i="10"/>
  <c r="I104" i="10"/>
  <c r="AX88" i="10"/>
  <c r="BG85" i="10"/>
  <c r="J96" i="10"/>
  <c r="BB42" i="10"/>
  <c r="BF40" i="10"/>
  <c r="J54" i="10"/>
  <c r="BF37" i="10"/>
  <c r="J50" i="10"/>
  <c r="BF33" i="10"/>
  <c r="BF31" i="10"/>
  <c r="BF29" i="10"/>
  <c r="BF27" i="10"/>
  <c r="J41" i="10"/>
  <c r="I100" i="10"/>
  <c r="AX84" i="10"/>
  <c r="BG80" i="10"/>
  <c r="Q56" i="10"/>
  <c r="BK40" i="10"/>
  <c r="Q55" i="10"/>
  <c r="BK39" i="10"/>
  <c r="Q54" i="10"/>
  <c r="BK38" i="10"/>
  <c r="Q53" i="10"/>
  <c r="BK37" i="10"/>
  <c r="Q52" i="10"/>
  <c r="BK36" i="10"/>
  <c r="Q51" i="10"/>
  <c r="BK35" i="10"/>
  <c r="Q50" i="10"/>
  <c r="BK34" i="10"/>
  <c r="Q49" i="10"/>
  <c r="BK33" i="10"/>
  <c r="Q48" i="10"/>
  <c r="BK32" i="10"/>
  <c r="Q47" i="10"/>
  <c r="BK31" i="10"/>
  <c r="Q46" i="10"/>
  <c r="BK30" i="10"/>
  <c r="Q45" i="10"/>
  <c r="BK29" i="10"/>
  <c r="Q44" i="10"/>
  <c r="BK28" i="10"/>
  <c r="Q43" i="10"/>
  <c r="BK27" i="10"/>
  <c r="Q42" i="10"/>
  <c r="BK26" i="10"/>
  <c r="Q41" i="10"/>
  <c r="BK25" i="10"/>
  <c r="BJ74" i="10"/>
  <c r="AX79" i="10"/>
  <c r="AO28" i="17"/>
  <c r="AS28" i="17"/>
  <c r="AG26" i="17"/>
  <c r="AX24" i="17"/>
  <c r="AG23" i="17"/>
  <c r="AX20" i="17"/>
  <c r="AX18" i="17"/>
  <c r="AX16" i="17"/>
  <c r="AT13" i="17"/>
  <c r="AS21" i="17"/>
  <c r="AO21" i="17"/>
  <c r="AG15" i="17"/>
  <c r="BJ14" i="17"/>
  <c r="AG13" i="17"/>
  <c r="AX27" i="17"/>
  <c r="AX25" i="17"/>
  <c r="AX17" i="17"/>
  <c r="AS20" i="17"/>
  <c r="AO20" i="17"/>
  <c r="AS18" i="17"/>
  <c r="AO18" i="17"/>
  <c r="AS14" i="17"/>
  <c r="AO14" i="17"/>
  <c r="BA14" i="17"/>
  <c r="AT86" i="10"/>
  <c r="AT82" i="10"/>
  <c r="AO87" i="10"/>
  <c r="AS87" i="10"/>
  <c r="L101" i="10"/>
  <c r="AO84" i="10"/>
  <c r="AS84" i="10"/>
  <c r="AG83" i="10"/>
  <c r="L97" i="10"/>
  <c r="AO80" i="10"/>
  <c r="AS80" i="10"/>
  <c r="AX83" i="10"/>
  <c r="I99" i="10"/>
  <c r="L93" i="10"/>
  <c r="P92" i="10"/>
  <c r="BJ76" i="10"/>
  <c r="BB50" i="10"/>
  <c r="BB43" i="10"/>
  <c r="AG39" i="10"/>
  <c r="AG38" i="10"/>
  <c r="AS37" i="10"/>
  <c r="AO37" i="10"/>
  <c r="AS35" i="10"/>
  <c r="AO35" i="10"/>
  <c r="AG33" i="10"/>
  <c r="AG30" i="10"/>
  <c r="AG28" i="10"/>
  <c r="AG26" i="10"/>
  <c r="I98" i="10"/>
  <c r="AX82" i="10"/>
  <c r="L94" i="10"/>
  <c r="BB53" i="10"/>
  <c r="I101" i="10"/>
  <c r="AX85" i="10"/>
  <c r="BG81" i="10"/>
  <c r="L95" i="10"/>
  <c r="I93" i="10"/>
  <c r="AX77" i="10"/>
  <c r="BB52" i="10"/>
  <c r="BF38" i="10"/>
  <c r="J51" i="10"/>
  <c r="BF34" i="10"/>
  <c r="J46" i="10"/>
  <c r="J44" i="10"/>
  <c r="J42" i="10"/>
  <c r="I96" i="10"/>
  <c r="AX80" i="10"/>
  <c r="I94" i="10"/>
  <c r="AX78" i="10"/>
  <c r="I91" i="10"/>
  <c r="AX75" i="10"/>
  <c r="I56" i="10"/>
  <c r="AX40" i="10"/>
  <c r="AX39" i="10"/>
  <c r="I55" i="10"/>
  <c r="AX38" i="10"/>
  <c r="I54" i="10"/>
  <c r="I53" i="10"/>
  <c r="AX37" i="10"/>
  <c r="AX36" i="10"/>
  <c r="I52" i="10"/>
  <c r="AX35" i="10"/>
  <c r="I51" i="10"/>
  <c r="AX34" i="10"/>
  <c r="I50" i="10"/>
  <c r="I49" i="10"/>
  <c r="AX33" i="10"/>
  <c r="AX32" i="10"/>
  <c r="I48" i="10"/>
  <c r="AX31" i="10"/>
  <c r="I47" i="10"/>
  <c r="AX30" i="10"/>
  <c r="I46" i="10"/>
  <c r="AX29" i="10"/>
  <c r="I45" i="10"/>
  <c r="AX28" i="10"/>
  <c r="I44" i="10"/>
  <c r="AX27" i="10"/>
  <c r="I43" i="10"/>
  <c r="AX26" i="10"/>
  <c r="I42" i="10"/>
  <c r="AX25" i="10"/>
  <c r="I41" i="10"/>
  <c r="BJ75" i="10"/>
  <c r="O90" i="10" l="1"/>
  <c r="O41" i="10"/>
  <c r="AN101" i="10"/>
  <c r="AB101" i="10"/>
  <c r="AV101" i="10" s="1"/>
  <c r="AF101" i="10"/>
  <c r="AQ101" i="10" s="1"/>
  <c r="AB99" i="10"/>
  <c r="AV99" i="10" s="1"/>
  <c r="AN99" i="10"/>
  <c r="BJ78" i="10"/>
  <c r="BJ85" i="10"/>
  <c r="AF99" i="10"/>
  <c r="AQ99" i="10" s="1"/>
  <c r="P98" i="10"/>
  <c r="BE77" i="10"/>
  <c r="BI77" i="10" s="1"/>
  <c r="P102" i="10"/>
  <c r="O102" i="10" s="1"/>
  <c r="M89" i="10"/>
  <c r="BJ86" i="10"/>
  <c r="AR77" i="10"/>
  <c r="BH77" i="10" s="1"/>
  <c r="BJ80" i="10"/>
  <c r="BJ87" i="10"/>
  <c r="T95" i="10"/>
  <c r="BE73" i="10"/>
  <c r="BA80" i="10"/>
  <c r="K96" i="10" s="1"/>
  <c r="AN97" i="10"/>
  <c r="M102" i="10"/>
  <c r="AR76" i="10"/>
  <c r="BH76" i="10" s="1"/>
  <c r="BJ81" i="10"/>
  <c r="AB97" i="10"/>
  <c r="AV97" i="10" s="1"/>
  <c r="M96" i="10"/>
  <c r="BA78" i="10"/>
  <c r="K94" i="10" s="1"/>
  <c r="BA79" i="10"/>
  <c r="K95" i="10" s="1"/>
  <c r="P97" i="10"/>
  <c r="AF97" i="10"/>
  <c r="AQ97" i="10" s="1"/>
  <c r="AN92" i="10"/>
  <c r="AF95" i="10"/>
  <c r="AQ95" i="10" s="1"/>
  <c r="AB95" i="10"/>
  <c r="AV95" i="10" s="1"/>
  <c r="AN95" i="10"/>
  <c r="M93" i="10"/>
  <c r="Q92" i="10"/>
  <c r="O92" i="10" s="1"/>
  <c r="AR73" i="10"/>
  <c r="BH73" i="10" s="1"/>
  <c r="BK88" i="10"/>
  <c r="BK76" i="10"/>
  <c r="AB92" i="10"/>
  <c r="AV92" i="10" s="1"/>
  <c r="U92" i="10"/>
  <c r="BA25" i="17"/>
  <c r="BJ26" i="17"/>
  <c r="BJ28" i="17"/>
  <c r="BA23" i="17"/>
  <c r="BA28" i="17"/>
  <c r="BA24" i="17"/>
  <c r="BJ25" i="17"/>
  <c r="BJ24" i="17"/>
  <c r="BE22" i="17"/>
  <c r="BI22" i="17" s="1"/>
  <c r="BK22" i="17"/>
  <c r="BA27" i="17"/>
  <c r="BJ22" i="17"/>
  <c r="BE88" i="10"/>
  <c r="BI88" i="10" s="1"/>
  <c r="BJ21" i="17"/>
  <c r="M92" i="10"/>
  <c r="AW50" i="10"/>
  <c r="M103" i="10"/>
  <c r="AN91" i="10"/>
  <c r="AB91" i="10"/>
  <c r="M95" i="10"/>
  <c r="BK74" i="10"/>
  <c r="BE74" i="10"/>
  <c r="Q90" i="10"/>
  <c r="BA81" i="10"/>
  <c r="K97" i="10" s="1"/>
  <c r="AB102" i="10"/>
  <c r="AV102" i="10" s="1"/>
  <c r="U102" i="10"/>
  <c r="AE95" i="10"/>
  <c r="AP95" i="10" s="1"/>
  <c r="BK78" i="10"/>
  <c r="BE78" i="10"/>
  <c r="BI78" i="10" s="1"/>
  <c r="BE87" i="10"/>
  <c r="Q103" i="10"/>
  <c r="O103" i="10" s="1"/>
  <c r="BK87" i="10"/>
  <c r="M91" i="10"/>
  <c r="AU95" i="10"/>
  <c r="H95" i="10"/>
  <c r="W95" i="10" s="1"/>
  <c r="BA85" i="10"/>
  <c r="K101" i="10" s="1"/>
  <c r="AF102" i="10"/>
  <c r="AQ102" i="10" s="1"/>
  <c r="AW44" i="10"/>
  <c r="BA84" i="10"/>
  <c r="K100" i="10" s="1"/>
  <c r="M100" i="10"/>
  <c r="BA83" i="10"/>
  <c r="K99" i="10" s="1"/>
  <c r="P95" i="10"/>
  <c r="O95" i="10" s="1"/>
  <c r="BJ79" i="10"/>
  <c r="AB98" i="10"/>
  <c r="AN98" i="10"/>
  <c r="U98" i="10"/>
  <c r="U89" i="10"/>
  <c r="AB89" i="10"/>
  <c r="AV89" i="10" s="1"/>
  <c r="AN89" i="10"/>
  <c r="P99" i="10"/>
  <c r="O99" i="10" s="1"/>
  <c r="BJ83" i="10"/>
  <c r="AR27" i="17"/>
  <c r="AR28" i="17"/>
  <c r="BE25" i="17"/>
  <c r="BA26" i="17"/>
  <c r="BE23" i="17"/>
  <c r="AR26" i="17"/>
  <c r="AR25" i="17"/>
  <c r="BA21" i="17"/>
  <c r="BE28" i="17"/>
  <c r="BE27" i="17"/>
  <c r="BI27" i="17" s="1"/>
  <c r="BE26" i="17"/>
  <c r="BJ88" i="10"/>
  <c r="BA82" i="10"/>
  <c r="K98" i="10" s="1"/>
  <c r="AR78" i="10"/>
  <c r="Q91" i="10"/>
  <c r="O91" i="10" s="1"/>
  <c r="Q104" i="10"/>
  <c r="O104" i="10" s="1"/>
  <c r="BK75" i="10"/>
  <c r="BE75" i="10"/>
  <c r="K91" i="10"/>
  <c r="AW96" i="10"/>
  <c r="AW92" i="10"/>
  <c r="AN104" i="10"/>
  <c r="BH74" i="10"/>
  <c r="R90" i="10" s="1"/>
  <c r="BH75" i="10"/>
  <c r="R91" i="10" s="1"/>
  <c r="AW95" i="10"/>
  <c r="AW103" i="10"/>
  <c r="AW102" i="10"/>
  <c r="AM95" i="10"/>
  <c r="AW97" i="10"/>
  <c r="AW101" i="10"/>
  <c r="BE82" i="10"/>
  <c r="AW100" i="10"/>
  <c r="AW99" i="10"/>
  <c r="BE86" i="10"/>
  <c r="AB104" i="10"/>
  <c r="AV104" i="10" s="1"/>
  <c r="K104" i="10"/>
  <c r="AW94" i="10"/>
  <c r="AW93" i="10"/>
  <c r="AB94" i="10"/>
  <c r="AQ92" i="10"/>
  <c r="Q94" i="10"/>
  <c r="O94" i="10" s="1"/>
  <c r="AW104" i="10"/>
  <c r="AR79" i="10"/>
  <c r="AN102" i="10"/>
  <c r="AW98" i="10"/>
  <c r="K102" i="10"/>
  <c r="AB93" i="10"/>
  <c r="M104" i="10"/>
  <c r="Q93" i="10"/>
  <c r="O93" i="10" s="1"/>
  <c r="AF91" i="10"/>
  <c r="Q89" i="10"/>
  <c r="O89" i="10" s="1"/>
  <c r="AW90" i="10"/>
  <c r="BB89" i="10"/>
  <c r="AW89" i="10"/>
  <c r="AF89" i="10"/>
  <c r="BB91" i="10"/>
  <c r="AW91" i="10"/>
  <c r="BA73" i="10"/>
  <c r="AF104" i="10"/>
  <c r="AQ104" i="10" s="1"/>
  <c r="BA76" i="10"/>
  <c r="U104" i="10"/>
  <c r="AF94" i="10"/>
  <c r="BA87" i="10"/>
  <c r="BA74" i="10"/>
  <c r="U94" i="10"/>
  <c r="AN94" i="10"/>
  <c r="AF93" i="10"/>
  <c r="U93" i="10"/>
  <c r="AN93" i="10"/>
  <c r="BA77" i="10"/>
  <c r="BA18" i="17"/>
  <c r="BA20" i="17"/>
  <c r="AF90" i="10"/>
  <c r="AB90" i="10"/>
  <c r="U90" i="10"/>
  <c r="AN90" i="10"/>
  <c r="BA16" i="17"/>
  <c r="AC43" i="10"/>
  <c r="H43" i="10"/>
  <c r="AU43" i="10"/>
  <c r="T43" i="10"/>
  <c r="AE43" i="10"/>
  <c r="H50" i="10"/>
  <c r="AC50" i="10"/>
  <c r="AU50" i="10"/>
  <c r="T50" i="10"/>
  <c r="AE50" i="10"/>
  <c r="H54" i="10"/>
  <c r="AC54" i="10"/>
  <c r="AU54" i="10"/>
  <c r="T54" i="10"/>
  <c r="AE54" i="10"/>
  <c r="AU94" i="10"/>
  <c r="T94" i="10"/>
  <c r="AE94" i="10"/>
  <c r="H94" i="10"/>
  <c r="AC94" i="10"/>
  <c r="BJ25" i="10"/>
  <c r="P41" i="10"/>
  <c r="BE25" i="10"/>
  <c r="AN44" i="10"/>
  <c r="U44" i="10"/>
  <c r="AF44" i="10"/>
  <c r="AB44" i="10"/>
  <c r="AN51" i="10"/>
  <c r="U51" i="10"/>
  <c r="AF51" i="10"/>
  <c r="AB51" i="10"/>
  <c r="L68" i="10"/>
  <c r="AW68" i="10" s="1"/>
  <c r="AU93" i="10"/>
  <c r="T93" i="10"/>
  <c r="AC93" i="10"/>
  <c r="H93" i="10"/>
  <c r="AE93" i="10"/>
  <c r="M50" i="10"/>
  <c r="BA34" i="10"/>
  <c r="AR37" i="10"/>
  <c r="AU99" i="10"/>
  <c r="T99" i="10"/>
  <c r="H99" i="10"/>
  <c r="AC99" i="10"/>
  <c r="AE99" i="10"/>
  <c r="AR80" i="10"/>
  <c r="BB97" i="10"/>
  <c r="AR18" i="17"/>
  <c r="AN96" i="10"/>
  <c r="U96" i="10"/>
  <c r="AF96" i="10"/>
  <c r="AB96" i="10"/>
  <c r="M49" i="10"/>
  <c r="BA33" i="10"/>
  <c r="M54" i="10"/>
  <c r="BA38" i="10"/>
  <c r="Q98" i="10"/>
  <c r="BK82" i="10"/>
  <c r="AR30" i="10"/>
  <c r="AR33" i="10"/>
  <c r="BK83" i="10"/>
  <c r="Q99" i="10"/>
  <c r="BB103" i="10"/>
  <c r="BI16" i="17"/>
  <c r="BI18" i="17"/>
  <c r="BI20" i="17"/>
  <c r="BA22" i="17"/>
  <c r="M51" i="10"/>
  <c r="BA35" i="10"/>
  <c r="L65" i="10"/>
  <c r="AW65" i="10" s="1"/>
  <c r="L72" i="10"/>
  <c r="AW72" i="10" s="1"/>
  <c r="AR34" i="10"/>
  <c r="AR86" i="10"/>
  <c r="AR88" i="10"/>
  <c r="AR24" i="17"/>
  <c r="M56" i="10"/>
  <c r="BA40" i="10"/>
  <c r="AR31" i="10"/>
  <c r="BB98" i="10"/>
  <c r="BI79" i="10"/>
  <c r="AC47" i="10"/>
  <c r="H47" i="10"/>
  <c r="AU47" i="10"/>
  <c r="T47" i="10"/>
  <c r="AE47" i="10"/>
  <c r="AE42" i="10"/>
  <c r="AC42" i="10"/>
  <c r="H42" i="10"/>
  <c r="AU42" i="10"/>
  <c r="T42" i="10"/>
  <c r="AE46" i="10"/>
  <c r="AC46" i="10"/>
  <c r="H46" i="10"/>
  <c r="AU46" i="10"/>
  <c r="T46" i="10"/>
  <c r="BK81" i="10"/>
  <c r="Q97" i="10"/>
  <c r="H101" i="10"/>
  <c r="AU101" i="10"/>
  <c r="T101" i="10"/>
  <c r="AE101" i="10"/>
  <c r="AC101" i="10"/>
  <c r="M42" i="10"/>
  <c r="BA26" i="10"/>
  <c r="M46" i="10"/>
  <c r="BA30" i="10"/>
  <c r="AC98" i="10"/>
  <c r="AE98" i="10"/>
  <c r="H98" i="10"/>
  <c r="T98" i="10"/>
  <c r="AU98" i="10"/>
  <c r="AR20" i="17"/>
  <c r="Q96" i="10"/>
  <c r="O96" i="10" s="1"/>
  <c r="BK80" i="10"/>
  <c r="BJ27" i="10"/>
  <c r="P43" i="10"/>
  <c r="O43" i="10" s="1"/>
  <c r="BE27" i="10"/>
  <c r="BJ31" i="10"/>
  <c r="P47" i="10"/>
  <c r="O47" i="10" s="1"/>
  <c r="BE31" i="10"/>
  <c r="AN50" i="10"/>
  <c r="U50" i="10"/>
  <c r="AF50" i="10"/>
  <c r="AB50" i="10"/>
  <c r="AN54" i="10"/>
  <c r="U54" i="10"/>
  <c r="AF54" i="10"/>
  <c r="AB54" i="10"/>
  <c r="L58" i="10"/>
  <c r="AW58" i="10" s="1"/>
  <c r="BK85" i="10"/>
  <c r="Q101" i="10"/>
  <c r="O101" i="10" s="1"/>
  <c r="H104" i="10"/>
  <c r="AU104" i="10"/>
  <c r="T104" i="10"/>
  <c r="AE104" i="10"/>
  <c r="AC104" i="10"/>
  <c r="L70" i="10"/>
  <c r="AW70" i="10" s="1"/>
  <c r="BE81" i="10"/>
  <c r="AR83" i="10"/>
  <c r="BB100" i="10"/>
  <c r="AU89" i="10"/>
  <c r="T89" i="10"/>
  <c r="AC89" i="10"/>
  <c r="H89" i="10"/>
  <c r="AE89" i="10"/>
  <c r="AN43" i="10"/>
  <c r="U43" i="10"/>
  <c r="AF43" i="10"/>
  <c r="AB43" i="10"/>
  <c r="AN47" i="10"/>
  <c r="U47" i="10"/>
  <c r="AF47" i="10"/>
  <c r="AB47" i="10"/>
  <c r="AN49" i="10"/>
  <c r="U49" i="10"/>
  <c r="AF49" i="10"/>
  <c r="AB49" i="10"/>
  <c r="AN53" i="10"/>
  <c r="U53" i="10"/>
  <c r="AF53" i="10"/>
  <c r="AB53" i="10"/>
  <c r="AN56" i="10"/>
  <c r="U56" i="10"/>
  <c r="AF56" i="10"/>
  <c r="AB56" i="10"/>
  <c r="L60" i="10"/>
  <c r="AN100" i="10"/>
  <c r="U100" i="10"/>
  <c r="AF100" i="10"/>
  <c r="AB100" i="10"/>
  <c r="M43" i="10"/>
  <c r="BA27" i="10"/>
  <c r="M47" i="10"/>
  <c r="BA31" i="10"/>
  <c r="AC102" i="10"/>
  <c r="AE102" i="10"/>
  <c r="H102" i="10"/>
  <c r="AU102" i="10"/>
  <c r="T102" i="10"/>
  <c r="AR36" i="10"/>
  <c r="L63" i="10"/>
  <c r="AW63" i="10" s="1"/>
  <c r="BE80" i="10"/>
  <c r="BB99" i="10"/>
  <c r="BK15" i="17"/>
  <c r="BE15" i="17"/>
  <c r="BK19" i="17"/>
  <c r="BE19" i="17"/>
  <c r="AR23" i="17"/>
  <c r="L67" i="10"/>
  <c r="AW67" i="10" s="1"/>
  <c r="BJ26" i="10"/>
  <c r="BE26" i="10"/>
  <c r="P42" i="10"/>
  <c r="O42" i="10" s="1"/>
  <c r="BJ30" i="10"/>
  <c r="BE30" i="10"/>
  <c r="P46" i="10"/>
  <c r="O46" i="10" s="1"/>
  <c r="AF48" i="10"/>
  <c r="AB48" i="10"/>
  <c r="AN48" i="10"/>
  <c r="U48" i="10"/>
  <c r="AF52" i="10"/>
  <c r="AB52" i="10"/>
  <c r="AN52" i="10"/>
  <c r="U52" i="10"/>
  <c r="AF55" i="10"/>
  <c r="AB55" i="10"/>
  <c r="AN55" i="10"/>
  <c r="U55" i="10"/>
  <c r="AN103" i="10"/>
  <c r="U103" i="10"/>
  <c r="AF103" i="10"/>
  <c r="AB103" i="10"/>
  <c r="AU92" i="10"/>
  <c r="T92" i="10"/>
  <c r="AE92" i="10"/>
  <c r="H92" i="10"/>
  <c r="AC92" i="10"/>
  <c r="Q102" i="10"/>
  <c r="BK86" i="10"/>
  <c r="AR40" i="10"/>
  <c r="AR81" i="10"/>
  <c r="BK13" i="17"/>
  <c r="BE13" i="17"/>
  <c r="AC41" i="10"/>
  <c r="H41" i="10"/>
  <c r="AU41" i="10"/>
  <c r="T41" i="10"/>
  <c r="AE41" i="10"/>
  <c r="AC45" i="10"/>
  <c r="H45" i="10"/>
  <c r="AU45" i="10"/>
  <c r="T45" i="10"/>
  <c r="AE45" i="10"/>
  <c r="AE53" i="10"/>
  <c r="H53" i="10"/>
  <c r="AC53" i="10"/>
  <c r="AU53" i="10"/>
  <c r="T53" i="10"/>
  <c r="AU91" i="10"/>
  <c r="T91" i="10"/>
  <c r="AC91" i="10"/>
  <c r="H91" i="10"/>
  <c r="AE91" i="10"/>
  <c r="AN42" i="10"/>
  <c r="U42" i="10"/>
  <c r="AF42" i="10"/>
  <c r="AB42" i="10"/>
  <c r="AN46" i="10"/>
  <c r="U46" i="10"/>
  <c r="AF46" i="10"/>
  <c r="AB46" i="10"/>
  <c r="BJ34" i="10"/>
  <c r="BE34" i="10"/>
  <c r="P50" i="10"/>
  <c r="O50" i="10" s="1"/>
  <c r="BJ38" i="10"/>
  <c r="BE38" i="10"/>
  <c r="P54" i="10"/>
  <c r="O54" i="10" s="1"/>
  <c r="BB95" i="10"/>
  <c r="M52" i="10"/>
  <c r="BA36" i="10"/>
  <c r="L69" i="10"/>
  <c r="AW69" i="10" s="1"/>
  <c r="BB94" i="10"/>
  <c r="L59" i="10"/>
  <c r="AW59" i="10" s="1"/>
  <c r="L66" i="10"/>
  <c r="BI76" i="10"/>
  <c r="BB93" i="10"/>
  <c r="AR84" i="10"/>
  <c r="BB101" i="10"/>
  <c r="AR87" i="10"/>
  <c r="AR21" i="17"/>
  <c r="AE100" i="10"/>
  <c r="AC100" i="10"/>
  <c r="AU100" i="10"/>
  <c r="T100" i="10"/>
  <c r="H100" i="10"/>
  <c r="M55" i="10"/>
  <c r="BA39" i="10"/>
  <c r="AR26" i="10"/>
  <c r="AR38" i="10"/>
  <c r="L61" i="10"/>
  <c r="AW61" i="10" s="1"/>
  <c r="BB96" i="10"/>
  <c r="AR13" i="17"/>
  <c r="Q100" i="10"/>
  <c r="O100" i="10" s="1"/>
  <c r="BK84" i="10"/>
  <c r="L64" i="10"/>
  <c r="AW64" i="10" s="1"/>
  <c r="L71" i="10"/>
  <c r="AW71" i="10" s="1"/>
  <c r="M53" i="10"/>
  <c r="BA37" i="10"/>
  <c r="AR82" i="10"/>
  <c r="AR17" i="17"/>
  <c r="H97" i="10"/>
  <c r="AU97" i="10"/>
  <c r="T97" i="10"/>
  <c r="AE97" i="10"/>
  <c r="AC97" i="10"/>
  <c r="M48" i="10"/>
  <c r="BA32" i="10"/>
  <c r="AR27" i="10"/>
  <c r="L57" i="10"/>
  <c r="AW57" i="10" s="1"/>
  <c r="BE83" i="10"/>
  <c r="BB102" i="10"/>
  <c r="BI14" i="17"/>
  <c r="AR16" i="17"/>
  <c r="AR22" i="17"/>
  <c r="AU48" i="10"/>
  <c r="T48" i="10"/>
  <c r="AE48" i="10"/>
  <c r="H48" i="10"/>
  <c r="AC48" i="10"/>
  <c r="AE49" i="10"/>
  <c r="H49" i="10"/>
  <c r="AC49" i="10"/>
  <c r="AU49" i="10"/>
  <c r="T49" i="10"/>
  <c r="AU52" i="10"/>
  <c r="T52" i="10"/>
  <c r="AE52" i="10"/>
  <c r="H52" i="10"/>
  <c r="AC52" i="10"/>
  <c r="AU55" i="10"/>
  <c r="T55" i="10"/>
  <c r="AE55" i="10"/>
  <c r="H55" i="10"/>
  <c r="AC55" i="10"/>
  <c r="AE56" i="10"/>
  <c r="H56" i="10"/>
  <c r="AC56" i="10"/>
  <c r="AU56" i="10"/>
  <c r="T56" i="10"/>
  <c r="AE96" i="10"/>
  <c r="AC96" i="10"/>
  <c r="AU96" i="10"/>
  <c r="T96" i="10"/>
  <c r="H96" i="10"/>
  <c r="AE44" i="10"/>
  <c r="AC44" i="10"/>
  <c r="H44" i="10"/>
  <c r="AU44" i="10"/>
  <c r="T44" i="10"/>
  <c r="AC51" i="10"/>
  <c r="AU51" i="10"/>
  <c r="T51" i="10"/>
  <c r="AE51" i="10"/>
  <c r="H51" i="10"/>
  <c r="M44" i="10"/>
  <c r="BA28" i="10"/>
  <c r="AR35" i="10"/>
  <c r="AR14" i="17"/>
  <c r="AN41" i="10"/>
  <c r="U41" i="10"/>
  <c r="AF41" i="10"/>
  <c r="AB41" i="10"/>
  <c r="BJ29" i="10"/>
  <c r="P45" i="10"/>
  <c r="O45" i="10" s="1"/>
  <c r="BE29" i="10"/>
  <c r="BJ33" i="10"/>
  <c r="BE33" i="10"/>
  <c r="P49" i="10"/>
  <c r="O49" i="10" s="1"/>
  <c r="BJ37" i="10"/>
  <c r="BE37" i="10"/>
  <c r="P53" i="10"/>
  <c r="O53" i="10" s="1"/>
  <c r="BJ40" i="10"/>
  <c r="BE40" i="10"/>
  <c r="P56" i="10"/>
  <c r="O56" i="10" s="1"/>
  <c r="AR28" i="10"/>
  <c r="AR39" i="10"/>
  <c r="BE85" i="10"/>
  <c r="AR15" i="17"/>
  <c r="BB92" i="10"/>
  <c r="AE103" i="10"/>
  <c r="AC103" i="10"/>
  <c r="AU103" i="10"/>
  <c r="T103" i="10"/>
  <c r="H103" i="10"/>
  <c r="AN45" i="10"/>
  <c r="U45" i="10"/>
  <c r="AF45" i="10"/>
  <c r="AB45" i="10"/>
  <c r="P48" i="10"/>
  <c r="O48" i="10" s="1"/>
  <c r="BJ32" i="10"/>
  <c r="BE32" i="10"/>
  <c r="P52" i="10"/>
  <c r="O52" i="10" s="1"/>
  <c r="BJ36" i="10"/>
  <c r="BE36" i="10"/>
  <c r="P55" i="10"/>
  <c r="O55" i="10" s="1"/>
  <c r="BJ39" i="10"/>
  <c r="BE39" i="10"/>
  <c r="M45" i="10"/>
  <c r="BA29" i="10"/>
  <c r="AQ98" i="10"/>
  <c r="BE84" i="10"/>
  <c r="BK24" i="17"/>
  <c r="BE24" i="17"/>
  <c r="BK17" i="17"/>
  <c r="BE17" i="17"/>
  <c r="BE21" i="17"/>
  <c r="BK21" i="17"/>
  <c r="AU90" i="10"/>
  <c r="T90" i="10"/>
  <c r="AE90" i="10"/>
  <c r="AC90" i="10"/>
  <c r="H90" i="10"/>
  <c r="BJ28" i="10"/>
  <c r="BE28" i="10"/>
  <c r="P44" i="10"/>
  <c r="O44" i="10" s="1"/>
  <c r="BJ35" i="10"/>
  <c r="P51" i="10"/>
  <c r="O51" i="10" s="1"/>
  <c r="BE35" i="10"/>
  <c r="L62" i="10"/>
  <c r="AW62" i="10" s="1"/>
  <c r="L106" i="10"/>
  <c r="AR29" i="10"/>
  <c r="AR32" i="10"/>
  <c r="AR85" i="10"/>
  <c r="BB104" i="10"/>
  <c r="AR19" i="17"/>
  <c r="O97" i="10" l="1"/>
  <c r="O98" i="10"/>
  <c r="AW66" i="10"/>
  <c r="BI74" i="10"/>
  <c r="BD74" i="10"/>
  <c r="N90" i="10" s="1"/>
  <c r="AW60" i="10"/>
  <c r="AT102" i="10"/>
  <c r="BI82" i="10"/>
  <c r="BI86" i="10"/>
  <c r="AD95" i="10"/>
  <c r="BC95" i="10" s="1"/>
  <c r="S95" i="10"/>
  <c r="AV98" i="10"/>
  <c r="AV91" i="10"/>
  <c r="BI73" i="10"/>
  <c r="R89" i="10"/>
  <c r="BL73" i="10"/>
  <c r="R93" i="10"/>
  <c r="BD77" i="10"/>
  <c r="N93" i="10" s="1"/>
  <c r="R92" i="10"/>
  <c r="BD76" i="10"/>
  <c r="N92" i="10" s="1"/>
  <c r="BL75" i="10"/>
  <c r="BI87" i="10"/>
  <c r="AY95" i="10"/>
  <c r="I111" i="10" s="1"/>
  <c r="AZ95" i="10"/>
  <c r="J111" i="10" s="1"/>
  <c r="AF111" i="10" s="1"/>
  <c r="BH78" i="10"/>
  <c r="BD78" i="10" s="1"/>
  <c r="N94" i="10" s="1"/>
  <c r="BI23" i="17"/>
  <c r="BF95" i="10"/>
  <c r="BH28" i="17"/>
  <c r="BH25" i="17"/>
  <c r="BI26" i="17"/>
  <c r="BI75" i="10"/>
  <c r="BH26" i="17"/>
  <c r="BI25" i="17"/>
  <c r="BH27" i="17"/>
  <c r="BD27" i="17" s="1"/>
  <c r="BI28" i="17"/>
  <c r="AQ90" i="10"/>
  <c r="V95" i="10"/>
  <c r="K92" i="10"/>
  <c r="K89" i="10"/>
  <c r="AQ91" i="10"/>
  <c r="AT104" i="10"/>
  <c r="BF92" i="10"/>
  <c r="P108" i="10" s="1"/>
  <c r="AQ93" i="10"/>
  <c r="L107" i="10"/>
  <c r="AT95" i="10"/>
  <c r="AV94" i="10"/>
  <c r="BD75" i="10"/>
  <c r="BF89" i="10"/>
  <c r="P105" i="10" s="1"/>
  <c r="BH88" i="10"/>
  <c r="R104" i="10" s="1"/>
  <c r="AQ89" i="10"/>
  <c r="L105" i="10"/>
  <c r="V102" i="10"/>
  <c r="BH87" i="10"/>
  <c r="BL87" i="10" s="1"/>
  <c r="AV90" i="10"/>
  <c r="K90" i="10"/>
  <c r="AQ94" i="10"/>
  <c r="AW106" i="10"/>
  <c r="AV93" i="10"/>
  <c r="BH79" i="10"/>
  <c r="V94" i="10"/>
  <c r="V104" i="10"/>
  <c r="BG95" i="10"/>
  <c r="V101" i="10"/>
  <c r="V91" i="10"/>
  <c r="V97" i="10"/>
  <c r="V98" i="10"/>
  <c r="AT92" i="10"/>
  <c r="BD73" i="10"/>
  <c r="V99" i="10"/>
  <c r="AZ55" i="10"/>
  <c r="J71" i="10" s="1"/>
  <c r="BL74" i="10"/>
  <c r="AZ44" i="10"/>
  <c r="J60" i="10" s="1"/>
  <c r="AY44" i="10"/>
  <c r="I60" i="10" s="1"/>
  <c r="BL76" i="10"/>
  <c r="AZ53" i="10"/>
  <c r="J69" i="10" s="1"/>
  <c r="AY56" i="10"/>
  <c r="I72" i="10" s="1"/>
  <c r="K41" i="10"/>
  <c r="K45" i="10"/>
  <c r="K44" i="10"/>
  <c r="K53" i="10"/>
  <c r="K52" i="10"/>
  <c r="K48" i="10"/>
  <c r="K55" i="10"/>
  <c r="K43" i="10"/>
  <c r="K56" i="10"/>
  <c r="K50" i="10"/>
  <c r="V100" i="10"/>
  <c r="K47" i="10"/>
  <c r="K42" i="10"/>
  <c r="K46" i="10"/>
  <c r="K51" i="10"/>
  <c r="K49" i="10"/>
  <c r="K103" i="10"/>
  <c r="V96" i="10"/>
  <c r="K54" i="10"/>
  <c r="BL77" i="10"/>
  <c r="K93" i="10"/>
  <c r="AY98" i="10"/>
  <c r="AZ51" i="10"/>
  <c r="J67" i="10" s="1"/>
  <c r="AY93" i="10"/>
  <c r="I109" i="10" s="1"/>
  <c r="AU109" i="10" s="1"/>
  <c r="AY51" i="10"/>
  <c r="I67" i="10" s="1"/>
  <c r="AZ49" i="10"/>
  <c r="J65" i="10" s="1"/>
  <c r="AZ48" i="10"/>
  <c r="AY48" i="10"/>
  <c r="I64" i="10" s="1"/>
  <c r="AY91" i="10"/>
  <c r="AY103" i="10"/>
  <c r="AY45" i="10"/>
  <c r="I61" i="10" s="1"/>
  <c r="AY102" i="10"/>
  <c r="AY54" i="10"/>
  <c r="I70" i="10" s="1"/>
  <c r="AY47" i="10"/>
  <c r="I63" i="10" s="1"/>
  <c r="AY89" i="10"/>
  <c r="BB62" i="10"/>
  <c r="AD90" i="10"/>
  <c r="AP90" i="10"/>
  <c r="BI84" i="10"/>
  <c r="AV45" i="10"/>
  <c r="AZ45" i="10"/>
  <c r="BI85" i="10"/>
  <c r="AP44" i="10"/>
  <c r="AD44" i="10"/>
  <c r="BC44" i="10" s="1"/>
  <c r="W96" i="10"/>
  <c r="S96" i="10"/>
  <c r="AM96" i="10"/>
  <c r="AP56" i="10"/>
  <c r="AD56" i="10"/>
  <c r="BC56" i="10" s="1"/>
  <c r="AP55" i="10"/>
  <c r="AD55" i="10"/>
  <c r="BC55" i="10" s="1"/>
  <c r="W49" i="10"/>
  <c r="S49" i="10"/>
  <c r="W48" i="10"/>
  <c r="S48" i="10"/>
  <c r="AG95" i="10"/>
  <c r="BF97" i="10"/>
  <c r="BB64" i="10"/>
  <c r="W100" i="10"/>
  <c r="S100" i="10"/>
  <c r="AM100" i="10"/>
  <c r="L117" i="10"/>
  <c r="BH84" i="10"/>
  <c r="L109" i="10"/>
  <c r="BB59" i="10"/>
  <c r="BI38" i="10"/>
  <c r="BI34" i="10"/>
  <c r="AQ42" i="10"/>
  <c r="AY53" i="10"/>
  <c r="AP41" i="10"/>
  <c r="AD41" i="10"/>
  <c r="BC41" i="10" s="1"/>
  <c r="W41" i="10"/>
  <c r="S41" i="10"/>
  <c r="AD92" i="10"/>
  <c r="AP92" i="10"/>
  <c r="AQ52" i="10"/>
  <c r="BB67" i="10"/>
  <c r="BI19" i="17"/>
  <c r="L115" i="10"/>
  <c r="AV53" i="10"/>
  <c r="AV47" i="10"/>
  <c r="AZ47" i="10"/>
  <c r="BH83" i="10"/>
  <c r="BF104" i="10"/>
  <c r="BB58" i="10"/>
  <c r="AV50" i="10"/>
  <c r="AZ50" i="10"/>
  <c r="BI31" i="10"/>
  <c r="BI27" i="10"/>
  <c r="BH20" i="17"/>
  <c r="AM98" i="10"/>
  <c r="AZ98" i="10"/>
  <c r="AM46" i="10"/>
  <c r="AP42" i="10"/>
  <c r="AD42" i="10"/>
  <c r="BC42" i="10" s="1"/>
  <c r="BH31" i="10"/>
  <c r="BD31" i="10" s="1"/>
  <c r="BH24" i="17"/>
  <c r="BB65" i="10"/>
  <c r="L119" i="10"/>
  <c r="BH33" i="10"/>
  <c r="BD33" i="10" s="1"/>
  <c r="L113" i="10"/>
  <c r="BH80" i="10"/>
  <c r="S99" i="10"/>
  <c r="W99" i="10"/>
  <c r="AD94" i="10"/>
  <c r="AP94" i="10"/>
  <c r="AY50" i="10"/>
  <c r="AP43" i="10"/>
  <c r="AD43" i="10"/>
  <c r="BC43" i="10" s="1"/>
  <c r="W43" i="10"/>
  <c r="S43" i="10"/>
  <c r="BH19" i="17"/>
  <c r="L120" i="10"/>
  <c r="BI28" i="10"/>
  <c r="BI21" i="17"/>
  <c r="AQ45" i="10"/>
  <c r="L108" i="10"/>
  <c r="BI29" i="10"/>
  <c r="AV41" i="10"/>
  <c r="AZ41" i="10"/>
  <c r="W51" i="10"/>
  <c r="S51" i="10"/>
  <c r="AP96" i="10"/>
  <c r="AD96" i="10"/>
  <c r="AM52" i="10"/>
  <c r="AP49" i="10"/>
  <c r="AD49" i="10"/>
  <c r="BC49" i="10" s="1"/>
  <c r="AP48" i="10"/>
  <c r="AD48" i="10"/>
  <c r="BC48" i="10" s="1"/>
  <c r="BH22" i="17"/>
  <c r="L118" i="10"/>
  <c r="BI83" i="10"/>
  <c r="BB57" i="10"/>
  <c r="AM97" i="10"/>
  <c r="AZ97" i="10"/>
  <c r="AY97" i="10"/>
  <c r="BB71" i="10"/>
  <c r="BH26" i="10"/>
  <c r="BD26" i="10" s="1"/>
  <c r="AP100" i="10"/>
  <c r="AD100" i="10"/>
  <c r="BH21" i="17"/>
  <c r="L110" i="10"/>
  <c r="AW110" i="10" s="1"/>
  <c r="L111" i="10"/>
  <c r="AV46" i="10"/>
  <c r="AZ46" i="10"/>
  <c r="AD91" i="10"/>
  <c r="AP91" i="10"/>
  <c r="AM53" i="10"/>
  <c r="AP45" i="10"/>
  <c r="AD45" i="10"/>
  <c r="BC45" i="10" s="1"/>
  <c r="W45" i="10"/>
  <c r="S45" i="10"/>
  <c r="AM41" i="10"/>
  <c r="AV55" i="10"/>
  <c r="AV48" i="10"/>
  <c r="BI30" i="10"/>
  <c r="BI26" i="10"/>
  <c r="BI80" i="10"/>
  <c r="BH36" i="10"/>
  <c r="BD36" i="10" s="1"/>
  <c r="W102" i="10"/>
  <c r="S102" i="10"/>
  <c r="AQ53" i="10"/>
  <c r="AQ47" i="10"/>
  <c r="AD89" i="10"/>
  <c r="AP89" i="10"/>
  <c r="L116" i="10"/>
  <c r="AW116" i="10" s="1"/>
  <c r="BB70" i="10"/>
  <c r="AM104" i="10"/>
  <c r="AZ104" i="10"/>
  <c r="AY104" i="10"/>
  <c r="AQ50" i="10"/>
  <c r="BF101" i="10"/>
  <c r="AP46" i="10"/>
  <c r="AD46" i="10"/>
  <c r="BC46" i="10" s="1"/>
  <c r="AY42" i="10"/>
  <c r="AO95" i="10"/>
  <c r="AS95" i="10"/>
  <c r="L114" i="10"/>
  <c r="BB72" i="10"/>
  <c r="BH37" i="10"/>
  <c r="BD37" i="10" s="1"/>
  <c r="AD93" i="10"/>
  <c r="AP93" i="10"/>
  <c r="AV51" i="10"/>
  <c r="AV44" i="10"/>
  <c r="AD50" i="10"/>
  <c r="BC50" i="10" s="1"/>
  <c r="AP50" i="10"/>
  <c r="AM50" i="10"/>
  <c r="AM43" i="10"/>
  <c r="BH85" i="10"/>
  <c r="BH32" i="10"/>
  <c r="BD32" i="10" s="1"/>
  <c r="BH29" i="10"/>
  <c r="BI35" i="10"/>
  <c r="W90" i="10"/>
  <c r="S90" i="10"/>
  <c r="BI24" i="17"/>
  <c r="BI39" i="10"/>
  <c r="BI36" i="10"/>
  <c r="BI32" i="10"/>
  <c r="W103" i="10"/>
  <c r="S103" i="10"/>
  <c r="AM103" i="10"/>
  <c r="BH15" i="17"/>
  <c r="BD15" i="17" s="1"/>
  <c r="BI40" i="10"/>
  <c r="BI37" i="10"/>
  <c r="BI33" i="10"/>
  <c r="AQ41" i="10"/>
  <c r="AT41" i="10" s="1"/>
  <c r="BH14" i="17"/>
  <c r="AP51" i="10"/>
  <c r="AD51" i="10"/>
  <c r="BC51" i="10" s="1"/>
  <c r="AM51" i="10"/>
  <c r="W44" i="10"/>
  <c r="S44" i="10"/>
  <c r="AM56" i="10"/>
  <c r="AM55" i="10"/>
  <c r="W52" i="10"/>
  <c r="S52" i="10"/>
  <c r="AY52" i="10"/>
  <c r="AY49" i="10"/>
  <c r="AT97" i="10"/>
  <c r="BH27" i="10"/>
  <c r="AD97" i="10"/>
  <c r="AP97" i="10"/>
  <c r="W97" i="10"/>
  <c r="S97" i="10"/>
  <c r="BH17" i="17"/>
  <c r="BD17" i="17" s="1"/>
  <c r="AT99" i="10"/>
  <c r="L112" i="10"/>
  <c r="BB61" i="10"/>
  <c r="BB66" i="10"/>
  <c r="AQ46" i="10"/>
  <c r="W91" i="10"/>
  <c r="S91" i="10"/>
  <c r="W53" i="10"/>
  <c r="S53" i="10"/>
  <c r="AM45" i="10"/>
  <c r="BI13" i="17"/>
  <c r="BH81" i="10"/>
  <c r="AM92" i="10"/>
  <c r="AZ92" i="10"/>
  <c r="AV103" i="10"/>
  <c r="AZ103" i="10"/>
  <c r="AQ55" i="10"/>
  <c r="AZ52" i="10"/>
  <c r="AQ48" i="10"/>
  <c r="AP102" i="10"/>
  <c r="AD102" i="10"/>
  <c r="AV100" i="10"/>
  <c r="AZ100" i="10"/>
  <c r="BB60" i="10"/>
  <c r="AV56" i="10"/>
  <c r="AZ56" i="10"/>
  <c r="AV49" i="10"/>
  <c r="AV43" i="10"/>
  <c r="AZ43" i="10"/>
  <c r="W89" i="10"/>
  <c r="S89" i="10"/>
  <c r="AD104" i="10"/>
  <c r="AP104" i="10"/>
  <c r="W104" i="10"/>
  <c r="S104" i="10"/>
  <c r="AV54" i="10"/>
  <c r="AZ54" i="10"/>
  <c r="W98" i="10"/>
  <c r="S98" i="10"/>
  <c r="AM101" i="10"/>
  <c r="AZ101" i="10"/>
  <c r="AY101" i="10"/>
  <c r="AY46" i="10"/>
  <c r="W42" i="10"/>
  <c r="S42" i="10"/>
  <c r="AP47" i="10"/>
  <c r="AD47" i="10"/>
  <c r="BC47" i="10" s="1"/>
  <c r="W47" i="10"/>
  <c r="S47" i="10"/>
  <c r="AT101" i="10"/>
  <c r="BH86" i="10"/>
  <c r="BH34" i="10"/>
  <c r="BD34" i="10" s="1"/>
  <c r="AV96" i="10"/>
  <c r="AZ96" i="10"/>
  <c r="BH18" i="17"/>
  <c r="AD99" i="10"/>
  <c r="AP99" i="10"/>
  <c r="BF99" i="10"/>
  <c r="S93" i="10"/>
  <c r="W93" i="10"/>
  <c r="AQ51" i="10"/>
  <c r="AQ44" i="10"/>
  <c r="AM94" i="10"/>
  <c r="AZ94" i="10"/>
  <c r="AD54" i="10"/>
  <c r="BC54" i="10" s="1"/>
  <c r="AP54" i="10"/>
  <c r="AM54" i="10"/>
  <c r="W50" i="10"/>
  <c r="S50" i="10"/>
  <c r="BB106" i="10"/>
  <c r="AM90" i="10"/>
  <c r="AZ90" i="10"/>
  <c r="AY90" i="10"/>
  <c r="BI17" i="17"/>
  <c r="AP103" i="10"/>
  <c r="AD103" i="10"/>
  <c r="BH39" i="10"/>
  <c r="BD39" i="10" s="1"/>
  <c r="BH28" i="10"/>
  <c r="BD28" i="10" s="1"/>
  <c r="BH35" i="10"/>
  <c r="AM44" i="10"/>
  <c r="AY96" i="10"/>
  <c r="W56" i="10"/>
  <c r="S56" i="10"/>
  <c r="W55" i="10"/>
  <c r="S55" i="10"/>
  <c r="AY55" i="10"/>
  <c r="AP52" i="10"/>
  <c r="AD52" i="10"/>
  <c r="BC52" i="10" s="1"/>
  <c r="AM49" i="10"/>
  <c r="AM48" i="10"/>
  <c r="BH16" i="17"/>
  <c r="BH82" i="10"/>
  <c r="BH13" i="17"/>
  <c r="BD13" i="17" s="1"/>
  <c r="BH38" i="10"/>
  <c r="AY100" i="10"/>
  <c r="BB69" i="10"/>
  <c r="AV42" i="10"/>
  <c r="AZ42" i="10"/>
  <c r="AM91" i="10"/>
  <c r="AZ91" i="10"/>
  <c r="AP53" i="10"/>
  <c r="AD53" i="10"/>
  <c r="BC53" i="10" s="1"/>
  <c r="AY41" i="10"/>
  <c r="BH40" i="10"/>
  <c r="BD40" i="10" s="1"/>
  <c r="W92" i="10"/>
  <c r="S92" i="10"/>
  <c r="AY92" i="10"/>
  <c r="AQ103" i="10"/>
  <c r="AV52" i="10"/>
  <c r="BH23" i="17"/>
  <c r="BI15" i="17"/>
  <c r="BB63" i="10"/>
  <c r="BF102" i="10"/>
  <c r="AM102" i="10"/>
  <c r="AZ102" i="10"/>
  <c r="AQ100" i="10"/>
  <c r="AQ56" i="10"/>
  <c r="AQ49" i="10"/>
  <c r="AQ43" i="10"/>
  <c r="AM89" i="10"/>
  <c r="AZ89" i="10"/>
  <c r="BI81" i="10"/>
  <c r="AQ54" i="10"/>
  <c r="AT98" i="10"/>
  <c r="AP98" i="10"/>
  <c r="AD98" i="10"/>
  <c r="AD101" i="10"/>
  <c r="AP101" i="10"/>
  <c r="W101" i="10"/>
  <c r="S101" i="10"/>
  <c r="W46" i="10"/>
  <c r="S46" i="10"/>
  <c r="AM42" i="10"/>
  <c r="AM47" i="10"/>
  <c r="BH30" i="10"/>
  <c r="BD30" i="10" s="1"/>
  <c r="AQ96" i="10"/>
  <c r="AM99" i="10"/>
  <c r="AZ99" i="10"/>
  <c r="AY99" i="10"/>
  <c r="AM93" i="10"/>
  <c r="AZ93" i="10"/>
  <c r="BB68" i="10"/>
  <c r="BI25" i="10"/>
  <c r="W94" i="10"/>
  <c r="S94" i="10"/>
  <c r="AY94" i="10"/>
  <c r="W54" i="10"/>
  <c r="S54" i="10"/>
  <c r="AY43" i="10"/>
  <c r="BL78" i="10" l="1"/>
  <c r="BL88" i="10"/>
  <c r="BF91" i="10"/>
  <c r="BJ91" i="10" s="1"/>
  <c r="R94" i="10"/>
  <c r="BF41" i="10"/>
  <c r="BJ41" i="10" s="1"/>
  <c r="BA95" i="10"/>
  <c r="K111" i="10" s="1"/>
  <c r="V111" i="10" s="1"/>
  <c r="M111" i="10"/>
  <c r="BF98" i="10"/>
  <c r="P114" i="10" s="1"/>
  <c r="BJ95" i="10"/>
  <c r="AX95" i="10"/>
  <c r="T111" i="10"/>
  <c r="AU111" i="10"/>
  <c r="R103" i="10"/>
  <c r="AE111" i="10"/>
  <c r="AD111" i="10" s="1"/>
  <c r="BD24" i="17"/>
  <c r="P111" i="10"/>
  <c r="BD21" i="17"/>
  <c r="AX44" i="10"/>
  <c r="BD25" i="17"/>
  <c r="BL25" i="17"/>
  <c r="BF50" i="10"/>
  <c r="P66" i="10" s="1"/>
  <c r="BL27" i="17"/>
  <c r="BD26" i="17"/>
  <c r="BL26" i="17"/>
  <c r="BD28" i="17"/>
  <c r="BL28" i="17"/>
  <c r="AW119" i="10"/>
  <c r="J109" i="10"/>
  <c r="J110" i="10"/>
  <c r="AB110" i="10" s="1"/>
  <c r="AV110" i="10" s="1"/>
  <c r="I105" i="10"/>
  <c r="AU105" i="10" s="1"/>
  <c r="I118" i="10"/>
  <c r="AU118" i="10" s="1"/>
  <c r="BG93" i="10"/>
  <c r="BK93" i="10" s="1"/>
  <c r="AX102" i="10"/>
  <c r="BG94" i="10"/>
  <c r="BK94" i="10" s="1"/>
  <c r="BC99" i="10"/>
  <c r="BC93" i="10"/>
  <c r="BG104" i="10"/>
  <c r="BE104" i="10" s="1"/>
  <c r="BC96" i="10"/>
  <c r="BD80" i="10"/>
  <c r="N96" i="10" s="1"/>
  <c r="AN111" i="10"/>
  <c r="I114" i="10"/>
  <c r="AE114" i="10" s="1"/>
  <c r="BD83" i="10"/>
  <c r="I107" i="10"/>
  <c r="AU107" i="10" s="1"/>
  <c r="BF90" i="10"/>
  <c r="BJ90" i="10" s="1"/>
  <c r="V90" i="10"/>
  <c r="AT89" i="10"/>
  <c r="AT90" i="10"/>
  <c r="J107" i="10"/>
  <c r="AB107" i="10" s="1"/>
  <c r="AV107" i="10" s="1"/>
  <c r="BC91" i="10"/>
  <c r="M107" i="10" s="1"/>
  <c r="BC94" i="10"/>
  <c r="AQ111" i="10"/>
  <c r="BC90" i="10"/>
  <c r="N89" i="10"/>
  <c r="AW120" i="10"/>
  <c r="AW117" i="10"/>
  <c r="BC98" i="10"/>
  <c r="AC111" i="10"/>
  <c r="BC104" i="10"/>
  <c r="BF103" i="10"/>
  <c r="BC97" i="10"/>
  <c r="BF55" i="10"/>
  <c r="BC89" i="10"/>
  <c r="BA89" i="10" s="1"/>
  <c r="K105" i="10" s="1"/>
  <c r="V105" i="10" s="1"/>
  <c r="U111" i="10"/>
  <c r="AX47" i="10"/>
  <c r="BC92" i="10"/>
  <c r="I119" i="10"/>
  <c r="AU119" i="10" s="1"/>
  <c r="AW109" i="10"/>
  <c r="AW108" i="10"/>
  <c r="AW113" i="10"/>
  <c r="BE95" i="10"/>
  <c r="Q111" i="10"/>
  <c r="BK95" i="10"/>
  <c r="BD88" i="10"/>
  <c r="N91" i="10"/>
  <c r="BB107" i="10"/>
  <c r="AT93" i="10"/>
  <c r="AW114" i="10"/>
  <c r="AT91" i="10"/>
  <c r="AW107" i="10"/>
  <c r="BF93" i="10"/>
  <c r="J105" i="10"/>
  <c r="AB105" i="10" s="1"/>
  <c r="AV105" i="10" s="1"/>
  <c r="BG90" i="10"/>
  <c r="BG92" i="10"/>
  <c r="BK92" i="10" s="1"/>
  <c r="BG103" i="10"/>
  <c r="AW118" i="10"/>
  <c r="BG89" i="10"/>
  <c r="BK89" i="10" s="1"/>
  <c r="BG91" i="10"/>
  <c r="BK91" i="10" s="1"/>
  <c r="BC101" i="10"/>
  <c r="AT103" i="10"/>
  <c r="BC103" i="10"/>
  <c r="J106" i="10"/>
  <c r="U106" i="10" s="1"/>
  <c r="H111" i="10"/>
  <c r="W111" i="10" s="1"/>
  <c r="AX54" i="10"/>
  <c r="BC102" i="10"/>
  <c r="J108" i="10"/>
  <c r="AF108" i="10" s="1"/>
  <c r="BD81" i="10"/>
  <c r="BJ89" i="10"/>
  <c r="BC100" i="10"/>
  <c r="AB111" i="10"/>
  <c r="AV111" i="10" s="1"/>
  <c r="AX98" i="10"/>
  <c r="BD84" i="10"/>
  <c r="V93" i="10"/>
  <c r="AW115" i="10"/>
  <c r="AW111" i="10"/>
  <c r="R95" i="10"/>
  <c r="BD79" i="10"/>
  <c r="BL79" i="10"/>
  <c r="AT94" i="10"/>
  <c r="BF94" i="10"/>
  <c r="BJ94" i="10" s="1"/>
  <c r="BD87" i="10"/>
  <c r="BB105" i="10"/>
  <c r="AW105" i="10"/>
  <c r="AW112" i="10"/>
  <c r="V89" i="10"/>
  <c r="V92" i="10"/>
  <c r="AX51" i="10"/>
  <c r="BF45" i="10"/>
  <c r="BF48" i="10"/>
  <c r="AX48" i="10"/>
  <c r="BF53" i="10"/>
  <c r="P69" i="10" s="1"/>
  <c r="J64" i="10"/>
  <c r="AN64" i="10" s="1"/>
  <c r="V54" i="10"/>
  <c r="V51" i="10"/>
  <c r="V47" i="10"/>
  <c r="V43" i="10"/>
  <c r="V55" i="10"/>
  <c r="V52" i="10"/>
  <c r="V44" i="10"/>
  <c r="V56" i="10"/>
  <c r="V103" i="10"/>
  <c r="V49" i="10"/>
  <c r="V46" i="10"/>
  <c r="V42" i="10"/>
  <c r="V48" i="10"/>
  <c r="V53" i="10"/>
  <c r="V45" i="10"/>
  <c r="V41" i="10"/>
  <c r="V50" i="10"/>
  <c r="BF43" i="10"/>
  <c r="BJ43" i="10" s="1"/>
  <c r="BF100" i="10"/>
  <c r="N50" i="10"/>
  <c r="N44" i="10"/>
  <c r="N55" i="10"/>
  <c r="N47" i="10"/>
  <c r="N46" i="10"/>
  <c r="N56" i="10"/>
  <c r="AT96" i="10"/>
  <c r="BG99" i="10"/>
  <c r="BG42" i="10"/>
  <c r="BG102" i="10"/>
  <c r="I108" i="10"/>
  <c r="AU108" i="10" s="1"/>
  <c r="AX92" i="10"/>
  <c r="R54" i="10"/>
  <c r="BL38" i="10"/>
  <c r="R98" i="10"/>
  <c r="BL82" i="10"/>
  <c r="BD82" i="10"/>
  <c r="AO52" i="10"/>
  <c r="AS52" i="10"/>
  <c r="AG55" i="10"/>
  <c r="BG44" i="10"/>
  <c r="AO103" i="10"/>
  <c r="AS103" i="10"/>
  <c r="T109" i="10"/>
  <c r="AE109" i="10"/>
  <c r="AC109" i="10"/>
  <c r="J112" i="10"/>
  <c r="AG42" i="10"/>
  <c r="AO104" i="10"/>
  <c r="AS104" i="10"/>
  <c r="J59" i="10"/>
  <c r="J116" i="10"/>
  <c r="J68" i="10"/>
  <c r="J119" i="10"/>
  <c r="AG97" i="10"/>
  <c r="BL27" i="10"/>
  <c r="R43" i="10"/>
  <c r="AG52" i="10"/>
  <c r="BG55" i="10"/>
  <c r="BL14" i="17"/>
  <c r="BD14" i="17"/>
  <c r="N48" i="10"/>
  <c r="N52" i="10"/>
  <c r="BG50" i="10"/>
  <c r="BB114" i="10"/>
  <c r="P117" i="10"/>
  <c r="BJ101" i="10"/>
  <c r="AO89" i="10"/>
  <c r="AS89" i="10"/>
  <c r="AT53" i="10"/>
  <c r="N42" i="10"/>
  <c r="BB110" i="10"/>
  <c r="AX97" i="10"/>
  <c r="I113" i="10"/>
  <c r="AU113" i="10" s="1"/>
  <c r="BB118" i="10"/>
  <c r="AE67" i="10"/>
  <c r="H67" i="10"/>
  <c r="AC67" i="10"/>
  <c r="AU67" i="10"/>
  <c r="T67" i="10"/>
  <c r="BB120" i="10"/>
  <c r="AG43" i="10"/>
  <c r="I66" i="10"/>
  <c r="AX50" i="10"/>
  <c r="BB113" i="10"/>
  <c r="R49" i="10"/>
  <c r="BL33" i="10"/>
  <c r="BL24" i="17"/>
  <c r="BF47" i="10"/>
  <c r="J114" i="10"/>
  <c r="BD27" i="10"/>
  <c r="J66" i="10"/>
  <c r="R99" i="10"/>
  <c r="BL83" i="10"/>
  <c r="BB115" i="10"/>
  <c r="BD38" i="10"/>
  <c r="AG49" i="10"/>
  <c r="BF56" i="10"/>
  <c r="AG96" i="10"/>
  <c r="AN69" i="10"/>
  <c r="U69" i="10"/>
  <c r="AF69" i="10"/>
  <c r="AB69" i="10"/>
  <c r="AX103" i="10"/>
  <c r="AC64" i="10"/>
  <c r="AU64" i="10"/>
  <c r="T64" i="10"/>
  <c r="AE64" i="10"/>
  <c r="I115" i="10"/>
  <c r="AU115" i="10" s="1"/>
  <c r="AX99" i="10"/>
  <c r="BG47" i="10"/>
  <c r="AT54" i="10"/>
  <c r="AT100" i="10"/>
  <c r="BL23" i="17"/>
  <c r="BD23" i="17"/>
  <c r="AG92" i="10"/>
  <c r="AG54" i="10"/>
  <c r="I110" i="10"/>
  <c r="AU110" i="10" s="1"/>
  <c r="AX94" i="10"/>
  <c r="AG101" i="10"/>
  <c r="AT49" i="10"/>
  <c r="I57" i="10"/>
  <c r="AX41" i="10"/>
  <c r="AO53" i="10"/>
  <c r="AS53" i="10"/>
  <c r="J58" i="10"/>
  <c r="AX100" i="10"/>
  <c r="I116" i="10"/>
  <c r="AU116" i="10" s="1"/>
  <c r="BL16" i="17"/>
  <c r="BD16" i="17"/>
  <c r="BG49" i="10"/>
  <c r="R44" i="10"/>
  <c r="BL28" i="10"/>
  <c r="R55" i="10"/>
  <c r="BL39" i="10"/>
  <c r="BG54" i="10"/>
  <c r="AT44" i="10"/>
  <c r="AG93" i="10"/>
  <c r="AO99" i="10"/>
  <c r="AS99" i="10"/>
  <c r="R102" i="10"/>
  <c r="BL86" i="10"/>
  <c r="BD86" i="10"/>
  <c r="AO47" i="10"/>
  <c r="AS47" i="10"/>
  <c r="AX101" i="10"/>
  <c r="I117" i="10"/>
  <c r="J72" i="10"/>
  <c r="H72" i="10" s="1"/>
  <c r="AT55" i="10"/>
  <c r="BJ92" i="10"/>
  <c r="AX49" i="10"/>
  <c r="I65" i="10"/>
  <c r="AG44" i="10"/>
  <c r="BL15" i="17"/>
  <c r="BL29" i="10"/>
  <c r="R45" i="10"/>
  <c r="AO93" i="10"/>
  <c r="AS93" i="10"/>
  <c r="R53" i="10"/>
  <c r="BL37" i="10"/>
  <c r="AR95" i="10"/>
  <c r="AO46" i="10"/>
  <c r="AS46" i="10"/>
  <c r="BB116" i="10"/>
  <c r="R52" i="10"/>
  <c r="BL36" i="10"/>
  <c r="AO45" i="10"/>
  <c r="AS45" i="10"/>
  <c r="J62" i="10"/>
  <c r="BB111" i="10"/>
  <c r="AO100" i="10"/>
  <c r="AS100" i="10"/>
  <c r="R42" i="10"/>
  <c r="BL26" i="10"/>
  <c r="J113" i="10"/>
  <c r="BL22" i="17"/>
  <c r="BD22" i="17"/>
  <c r="AO49" i="10"/>
  <c r="AS49" i="10"/>
  <c r="BF52" i="10"/>
  <c r="AC72" i="10"/>
  <c r="AU72" i="10"/>
  <c r="T72" i="10"/>
  <c r="AE72" i="10"/>
  <c r="AO96" i="10"/>
  <c r="AS96" i="10"/>
  <c r="BB108" i="10"/>
  <c r="AT45" i="10"/>
  <c r="BF54" i="10"/>
  <c r="BB119" i="10"/>
  <c r="BL31" i="10"/>
  <c r="R47" i="10"/>
  <c r="AO42" i="10"/>
  <c r="AS42" i="10"/>
  <c r="BG46" i="10"/>
  <c r="BG98" i="10"/>
  <c r="P120" i="10"/>
  <c r="BJ104" i="10"/>
  <c r="J63" i="10"/>
  <c r="H63" i="10" s="1"/>
  <c r="AO92" i="10"/>
  <c r="AS92" i="10"/>
  <c r="AO41" i="10"/>
  <c r="AS41" i="10"/>
  <c r="AT42" i="10"/>
  <c r="BB117" i="10"/>
  <c r="AG48" i="10"/>
  <c r="BG96" i="10"/>
  <c r="BF44" i="10"/>
  <c r="AN60" i="10"/>
  <c r="U60" i="10"/>
  <c r="AF60" i="10"/>
  <c r="AB60" i="10"/>
  <c r="AE63" i="10"/>
  <c r="AC63" i="10"/>
  <c r="AU63" i="10"/>
  <c r="T63" i="10"/>
  <c r="AU70" i="10"/>
  <c r="T70" i="10"/>
  <c r="AE70" i="10"/>
  <c r="AC70" i="10"/>
  <c r="AN65" i="10"/>
  <c r="U65" i="10"/>
  <c r="AF65" i="10"/>
  <c r="AB65" i="10"/>
  <c r="I59" i="10"/>
  <c r="AX43" i="10"/>
  <c r="AX55" i="10"/>
  <c r="I71" i="10"/>
  <c r="BL35" i="10"/>
  <c r="R51" i="10"/>
  <c r="I106" i="10"/>
  <c r="AU106" i="10" s="1"/>
  <c r="AX90" i="10"/>
  <c r="AG47" i="10"/>
  <c r="AX46" i="10"/>
  <c r="I62" i="10"/>
  <c r="J117" i="10"/>
  <c r="AG98" i="10"/>
  <c r="AG104" i="10"/>
  <c r="AG89" i="10"/>
  <c r="AO102" i="10"/>
  <c r="AS102" i="10"/>
  <c r="AT48" i="10"/>
  <c r="R97" i="10"/>
  <c r="BL81" i="10"/>
  <c r="BG45" i="10"/>
  <c r="AG53" i="10"/>
  <c r="BL17" i="17"/>
  <c r="AO97" i="10"/>
  <c r="AS97" i="10"/>
  <c r="AX52" i="10"/>
  <c r="I68" i="10"/>
  <c r="BG56" i="10"/>
  <c r="BF96" i="10"/>
  <c r="AO51" i="10"/>
  <c r="AS51" i="10"/>
  <c r="N49" i="10"/>
  <c r="N53" i="10"/>
  <c r="AG103" i="10"/>
  <c r="AG90" i="10"/>
  <c r="R101" i="10"/>
  <c r="BL85" i="10"/>
  <c r="AO50" i="10"/>
  <c r="AS50" i="10"/>
  <c r="AX104" i="10"/>
  <c r="I120" i="10"/>
  <c r="AU120" i="10" s="1"/>
  <c r="AT47" i="10"/>
  <c r="AG45" i="10"/>
  <c r="BG97" i="10"/>
  <c r="AO48" i="10"/>
  <c r="AS48" i="10"/>
  <c r="AX56" i="10"/>
  <c r="BD29" i="10"/>
  <c r="BL80" i="10"/>
  <c r="R96" i="10"/>
  <c r="BL20" i="17"/>
  <c r="BD20" i="17"/>
  <c r="AG41" i="10"/>
  <c r="BB109" i="10"/>
  <c r="AG100" i="10"/>
  <c r="P113" i="10"/>
  <c r="BJ97" i="10"/>
  <c r="AO56" i="10"/>
  <c r="AS56" i="10"/>
  <c r="BD85" i="10"/>
  <c r="J61" i="10"/>
  <c r="H61" i="10" s="1"/>
  <c r="AX45" i="10"/>
  <c r="AX91" i="10"/>
  <c r="AX89" i="10"/>
  <c r="AN67" i="10"/>
  <c r="U67" i="10"/>
  <c r="AF67" i="10"/>
  <c r="AB67" i="10"/>
  <c r="BJ102" i="10"/>
  <c r="P118" i="10"/>
  <c r="BL13" i="17"/>
  <c r="AG94" i="10"/>
  <c r="J115" i="10"/>
  <c r="R46" i="10"/>
  <c r="BL30" i="10"/>
  <c r="AG46" i="10"/>
  <c r="AO101" i="10"/>
  <c r="AS101" i="10"/>
  <c r="AO98" i="10"/>
  <c r="AS98" i="10"/>
  <c r="AT43" i="10"/>
  <c r="AT56" i="10"/>
  <c r="J118" i="10"/>
  <c r="R56" i="10"/>
  <c r="BL40" i="10"/>
  <c r="BG48" i="10"/>
  <c r="AG56" i="10"/>
  <c r="AX96" i="10"/>
  <c r="I112" i="10"/>
  <c r="AG50" i="10"/>
  <c r="AO54" i="10"/>
  <c r="AS54" i="10"/>
  <c r="AT51" i="10"/>
  <c r="AX93" i="10"/>
  <c r="P115" i="10"/>
  <c r="BJ99" i="10"/>
  <c r="BL18" i="17"/>
  <c r="BD18" i="17"/>
  <c r="R50" i="10"/>
  <c r="BL34" i="10"/>
  <c r="BG101" i="10"/>
  <c r="J70" i="10"/>
  <c r="H70" i="10" s="1"/>
  <c r="AG91" i="10"/>
  <c r="AT46" i="10"/>
  <c r="BB112" i="10"/>
  <c r="BG51" i="10"/>
  <c r="BD35" i="10"/>
  <c r="R48" i="10"/>
  <c r="BL32" i="10"/>
  <c r="BG43" i="10"/>
  <c r="AX42" i="10"/>
  <c r="I58" i="10"/>
  <c r="BF46" i="10"/>
  <c r="AT50" i="10"/>
  <c r="J120" i="10"/>
  <c r="AG102" i="10"/>
  <c r="BG41" i="10"/>
  <c r="BG53" i="10"/>
  <c r="AO91" i="10"/>
  <c r="AS91" i="10"/>
  <c r="BL21" i="17"/>
  <c r="BF49" i="10"/>
  <c r="BG52" i="10"/>
  <c r="AC60" i="10"/>
  <c r="H60" i="10"/>
  <c r="AU60" i="10"/>
  <c r="T60" i="10"/>
  <c r="AE60" i="10"/>
  <c r="AG51" i="10"/>
  <c r="J57" i="10"/>
  <c r="BL19" i="17"/>
  <c r="AO43" i="10"/>
  <c r="AS43" i="10"/>
  <c r="AO94" i="10"/>
  <c r="AS94" i="10"/>
  <c r="AG99" i="10"/>
  <c r="BF42" i="10"/>
  <c r="BD19" i="17"/>
  <c r="AT52" i="10"/>
  <c r="AX53" i="10"/>
  <c r="I69" i="10"/>
  <c r="R100" i="10"/>
  <c r="BL84" i="10"/>
  <c r="BG100" i="10"/>
  <c r="AO55" i="10"/>
  <c r="AS55" i="10"/>
  <c r="AO44" i="10"/>
  <c r="AS44" i="10"/>
  <c r="BF51" i="10"/>
  <c r="AO90" i="10"/>
  <c r="AS90" i="10"/>
  <c r="AE61" i="10"/>
  <c r="AC61" i="10"/>
  <c r="AU61" i="10"/>
  <c r="T61" i="10"/>
  <c r="AN71" i="10"/>
  <c r="U71" i="10"/>
  <c r="AF71" i="10"/>
  <c r="AB71" i="10"/>
  <c r="O113" i="10" l="1"/>
  <c r="O69" i="10"/>
  <c r="O111" i="10"/>
  <c r="O114" i="10"/>
  <c r="U108" i="10"/>
  <c r="AC119" i="10"/>
  <c r="AM119" i="10" s="1"/>
  <c r="Q110" i="10"/>
  <c r="U110" i="10"/>
  <c r="BE90" i="10"/>
  <c r="T119" i="10"/>
  <c r="AE119" i="10"/>
  <c r="AP119" i="10" s="1"/>
  <c r="AN110" i="10"/>
  <c r="Q106" i="10"/>
  <c r="BJ50" i="10"/>
  <c r="AF110" i="10"/>
  <c r="AQ110" i="10" s="1"/>
  <c r="Q105" i="10"/>
  <c r="O105" i="10" s="1"/>
  <c r="BE89" i="10"/>
  <c r="BE50" i="10"/>
  <c r="BI50" i="10" s="1"/>
  <c r="AC118" i="10"/>
  <c r="AM118" i="10" s="1"/>
  <c r="AC107" i="10"/>
  <c r="AM107" i="10" s="1"/>
  <c r="H107" i="10"/>
  <c r="W107" i="10" s="1"/>
  <c r="T107" i="10"/>
  <c r="Q107" i="10"/>
  <c r="BE93" i="10"/>
  <c r="BI93" i="10" s="1"/>
  <c r="P57" i="10"/>
  <c r="AZ111" i="10"/>
  <c r="AE107" i="10"/>
  <c r="AP107" i="10" s="1"/>
  <c r="AP111" i="10"/>
  <c r="AO111" i="10" s="1"/>
  <c r="M105" i="10"/>
  <c r="BE91" i="10"/>
  <c r="BI91" i="10" s="1"/>
  <c r="AN105" i="10"/>
  <c r="AB64" i="10"/>
  <c r="AV64" i="10" s="1"/>
  <c r="P107" i="10"/>
  <c r="T114" i="10"/>
  <c r="AC114" i="10"/>
  <c r="AM114" i="10" s="1"/>
  <c r="AN108" i="10"/>
  <c r="AB108" i="10"/>
  <c r="AV108" i="10" s="1"/>
  <c r="T105" i="10"/>
  <c r="AN106" i="10"/>
  <c r="AB106" i="10"/>
  <c r="AV106" i="10" s="1"/>
  <c r="BK103" i="10"/>
  <c r="AF106" i="10"/>
  <c r="AQ106" i="10" s="1"/>
  <c r="Q119" i="10"/>
  <c r="N99" i="10"/>
  <c r="H105" i="10"/>
  <c r="S105" i="10" s="1"/>
  <c r="AC105" i="10"/>
  <c r="AM105" i="10" s="1"/>
  <c r="AE105" i="10"/>
  <c r="AP105" i="10" s="1"/>
  <c r="S111" i="10"/>
  <c r="BA92" i="10"/>
  <c r="K108" i="10" s="1"/>
  <c r="V108" i="10" s="1"/>
  <c r="BJ98" i="10"/>
  <c r="AE118" i="10"/>
  <c r="AP118" i="10" s="1"/>
  <c r="BA93" i="10"/>
  <c r="K109" i="10" s="1"/>
  <c r="V109" i="10" s="1"/>
  <c r="BA94" i="10"/>
  <c r="K110" i="10" s="1"/>
  <c r="V110" i="10" s="1"/>
  <c r="T118" i="10"/>
  <c r="BJ53" i="10"/>
  <c r="AU117" i="10"/>
  <c r="P119" i="10"/>
  <c r="O119" i="10" s="1"/>
  <c r="AU112" i="10"/>
  <c r="H64" i="10"/>
  <c r="BJ103" i="10"/>
  <c r="AU114" i="10"/>
  <c r="AN109" i="10"/>
  <c r="AF107" i="10"/>
  <c r="AQ107" i="10" s="1"/>
  <c r="H109" i="10"/>
  <c r="W109" i="10" s="1"/>
  <c r="AN107" i="10"/>
  <c r="BA91" i="10"/>
  <c r="K107" i="10" s="1"/>
  <c r="V107" i="10" s="1"/>
  <c r="BE55" i="10"/>
  <c r="BI55" i="10" s="1"/>
  <c r="U107" i="10"/>
  <c r="Q109" i="10"/>
  <c r="M109" i="10"/>
  <c r="N100" i="10"/>
  <c r="AY111" i="10"/>
  <c r="U105" i="10"/>
  <c r="BK90" i="10"/>
  <c r="AF105" i="10"/>
  <c r="N97" i="10"/>
  <c r="Q108" i="10"/>
  <c r="O108" i="10" s="1"/>
  <c r="P64" i="10"/>
  <c r="AB109" i="10"/>
  <c r="P59" i="10"/>
  <c r="BJ48" i="10"/>
  <c r="AF109" i="10"/>
  <c r="AQ109" i="10" s="1"/>
  <c r="U109" i="10"/>
  <c r="AT111" i="10"/>
  <c r="AZ60" i="10"/>
  <c r="P71" i="10"/>
  <c r="BH95" i="10"/>
  <c r="BD95" i="10" s="1"/>
  <c r="BC111" i="10"/>
  <c r="BA111" i="10" s="1"/>
  <c r="BA90" i="10"/>
  <c r="K106" i="10" s="1"/>
  <c r="V106" i="10" s="1"/>
  <c r="Q120" i="10"/>
  <c r="O120" i="10" s="1"/>
  <c r="AQ108" i="10"/>
  <c r="BE102" i="10"/>
  <c r="BI102" i="10" s="1"/>
  <c r="BE99" i="10"/>
  <c r="BI99" i="10" s="1"/>
  <c r="N103" i="10"/>
  <c r="P110" i="10"/>
  <c r="O110" i="10" s="1"/>
  <c r="AM111" i="10"/>
  <c r="BE97" i="10"/>
  <c r="BJ55" i="10"/>
  <c r="M106" i="10"/>
  <c r="BK104" i="10"/>
  <c r="H119" i="10"/>
  <c r="S119" i="10" s="1"/>
  <c r="BE103" i="10"/>
  <c r="P109" i="10"/>
  <c r="O109" i="10" s="1"/>
  <c r="BJ93" i="10"/>
  <c r="N104" i="10"/>
  <c r="BI95" i="10"/>
  <c r="BE94" i="10"/>
  <c r="H118" i="10"/>
  <c r="W118" i="10" s="1"/>
  <c r="BE45" i="10"/>
  <c r="H114" i="10"/>
  <c r="AM109" i="10"/>
  <c r="N95" i="10"/>
  <c r="BE92" i="10"/>
  <c r="P106" i="10"/>
  <c r="O106" i="10" s="1"/>
  <c r="P61" i="10"/>
  <c r="AF64" i="10"/>
  <c r="AD64" i="10" s="1"/>
  <c r="BJ45" i="10"/>
  <c r="U64" i="10"/>
  <c r="P116" i="10"/>
  <c r="O116" i="10" s="1"/>
  <c r="BJ100" i="10"/>
  <c r="BE100" i="10"/>
  <c r="M110" i="10"/>
  <c r="M108" i="10"/>
  <c r="AY67" i="10"/>
  <c r="W70" i="10"/>
  <c r="S70" i="10"/>
  <c r="W63" i="10"/>
  <c r="S63" i="10"/>
  <c r="AN57" i="10"/>
  <c r="U57" i="10"/>
  <c r="AF57" i="10"/>
  <c r="AB57" i="10"/>
  <c r="AV57" i="10" s="1"/>
  <c r="AY60" i="10"/>
  <c r="AR91" i="10"/>
  <c r="BK43" i="10"/>
  <c r="Q59" i="10"/>
  <c r="N51" i="10"/>
  <c r="BK101" i="10"/>
  <c r="Q117" i="10"/>
  <c r="O117" i="10" s="1"/>
  <c r="BK48" i="10"/>
  <c r="Q64" i="10"/>
  <c r="M60" i="10"/>
  <c r="BA44" i="10"/>
  <c r="M71" i="10"/>
  <c r="BA55" i="10"/>
  <c r="AR48" i="10"/>
  <c r="BK97" i="10"/>
  <c r="Q113" i="10"/>
  <c r="AR50" i="10"/>
  <c r="BE43" i="10"/>
  <c r="T106" i="10"/>
  <c r="AC106" i="10"/>
  <c r="H106" i="10"/>
  <c r="AE106" i="10"/>
  <c r="AV60" i="10"/>
  <c r="BJ44" i="10"/>
  <c r="P60" i="10"/>
  <c r="BE44" i="10"/>
  <c r="P70" i="10"/>
  <c r="BE54" i="10"/>
  <c r="BJ54" i="10"/>
  <c r="AP72" i="10"/>
  <c r="AS72" i="10" s="1"/>
  <c r="AM72" i="10"/>
  <c r="AF113" i="10"/>
  <c r="AB113" i="10"/>
  <c r="AN113" i="10"/>
  <c r="U113" i="10"/>
  <c r="AR93" i="10"/>
  <c r="M118" i="10"/>
  <c r="BA102" i="10"/>
  <c r="AN72" i="10"/>
  <c r="U72" i="10"/>
  <c r="AF72" i="10"/>
  <c r="AB72" i="10"/>
  <c r="AY72" i="10" s="1"/>
  <c r="T117" i="10"/>
  <c r="H117" i="10"/>
  <c r="AC117" i="10"/>
  <c r="AE117" i="10"/>
  <c r="T110" i="10"/>
  <c r="AC110" i="10"/>
  <c r="H110" i="10"/>
  <c r="AE110" i="10"/>
  <c r="AP64" i="10"/>
  <c r="AM64" i="10"/>
  <c r="AQ69" i="10"/>
  <c r="BJ56" i="10"/>
  <c r="P72" i="10"/>
  <c r="BE56" i="10"/>
  <c r="AP67" i="10"/>
  <c r="AS67" i="10" s="1"/>
  <c r="AD67" i="10"/>
  <c r="M65" i="10"/>
  <c r="BA49" i="10"/>
  <c r="M116" i="10"/>
  <c r="BA100" i="10"/>
  <c r="M61" i="10"/>
  <c r="BA45" i="10"/>
  <c r="BK50" i="10"/>
  <c r="Q66" i="10"/>
  <c r="O66" i="10" s="1"/>
  <c r="AN68" i="10"/>
  <c r="U68" i="10"/>
  <c r="AF68" i="10"/>
  <c r="AB68" i="10"/>
  <c r="AN59" i="10"/>
  <c r="U59" i="10"/>
  <c r="AF59" i="10"/>
  <c r="AB59" i="10"/>
  <c r="AG111" i="10"/>
  <c r="AR52" i="10"/>
  <c r="T108" i="10"/>
  <c r="AC108" i="10"/>
  <c r="H108" i="10"/>
  <c r="AE108" i="10"/>
  <c r="Q118" i="10"/>
  <c r="O118" i="10" s="1"/>
  <c r="BK102" i="10"/>
  <c r="W61" i="10"/>
  <c r="S61" i="10"/>
  <c r="AM61" i="10"/>
  <c r="AR90" i="10"/>
  <c r="BJ51" i="10"/>
  <c r="P67" i="10"/>
  <c r="BE51" i="10"/>
  <c r="AP60" i="10"/>
  <c r="AS60" i="10" s="1"/>
  <c r="AD60" i="10"/>
  <c r="W60" i="10"/>
  <c r="S60" i="10"/>
  <c r="BK52" i="10"/>
  <c r="Q68" i="10"/>
  <c r="BK41" i="10"/>
  <c r="Q57" i="10"/>
  <c r="BJ46" i="10"/>
  <c r="P62" i="10"/>
  <c r="O62" i="10" s="1"/>
  <c r="BE46" i="10"/>
  <c r="AR54" i="10"/>
  <c r="M119" i="10"/>
  <c r="BA103" i="10"/>
  <c r="AC112" i="10"/>
  <c r="AE112" i="10"/>
  <c r="H112" i="10"/>
  <c r="T112" i="10"/>
  <c r="AN118" i="10"/>
  <c r="U118" i="10"/>
  <c r="AF118" i="10"/>
  <c r="AB118" i="10"/>
  <c r="AV118" i="10" s="1"/>
  <c r="AN61" i="10"/>
  <c r="U61" i="10"/>
  <c r="AF61" i="10"/>
  <c r="AD61" i="10" s="1"/>
  <c r="AB61" i="10"/>
  <c r="AY61" i="10" s="1"/>
  <c r="N101" i="10"/>
  <c r="AR56" i="10"/>
  <c r="H68" i="10"/>
  <c r="AC68" i="10"/>
  <c r="AU68" i="10"/>
  <c r="T68" i="10"/>
  <c r="AE68" i="10"/>
  <c r="AR102" i="10"/>
  <c r="M115" i="10"/>
  <c r="BA99" i="10"/>
  <c r="AM70" i="10"/>
  <c r="AM63" i="10"/>
  <c r="AQ60" i="10"/>
  <c r="M72" i="10"/>
  <c r="BA56" i="10"/>
  <c r="AR41" i="10"/>
  <c r="AR92" i="10"/>
  <c r="Q114" i="10"/>
  <c r="BK98" i="10"/>
  <c r="Q62" i="10"/>
  <c r="BK46" i="10"/>
  <c r="AR46" i="10"/>
  <c r="AC65" i="10"/>
  <c r="AU65" i="10"/>
  <c r="T65" i="10"/>
  <c r="AE65" i="10"/>
  <c r="H65" i="10"/>
  <c r="Q65" i="10"/>
  <c r="BK49" i="10"/>
  <c r="AE57" i="10"/>
  <c r="AC57" i="10"/>
  <c r="H57" i="10"/>
  <c r="AU57" i="10"/>
  <c r="T57" i="10"/>
  <c r="N54" i="10"/>
  <c r="AF66" i="10"/>
  <c r="AB66" i="10"/>
  <c r="AN66" i="10"/>
  <c r="U66" i="10"/>
  <c r="N43" i="10"/>
  <c r="AP114" i="10"/>
  <c r="AS114" i="10" s="1"/>
  <c r="M58" i="10"/>
  <c r="BA42" i="10"/>
  <c r="M112" i="10"/>
  <c r="BA96" i="10"/>
  <c r="T113" i="10"/>
  <c r="H113" i="10"/>
  <c r="AC113" i="10"/>
  <c r="AE113" i="10"/>
  <c r="BE101" i="10"/>
  <c r="BE41" i="10"/>
  <c r="M63" i="10"/>
  <c r="BA47" i="10"/>
  <c r="BK99" i="10"/>
  <c r="Q115" i="10"/>
  <c r="O115" i="10" s="1"/>
  <c r="AM60" i="10"/>
  <c r="M68" i="10"/>
  <c r="BA52" i="10"/>
  <c r="AR101" i="10"/>
  <c r="AF115" i="10"/>
  <c r="AB115" i="10"/>
  <c r="U115" i="10"/>
  <c r="AN115" i="10"/>
  <c r="AV67" i="10"/>
  <c r="AZ67" i="10"/>
  <c r="AR51" i="10"/>
  <c r="BJ96" i="10"/>
  <c r="P112" i="10"/>
  <c r="BE96" i="10"/>
  <c r="AR97" i="10"/>
  <c r="H71" i="10"/>
  <c r="AC71" i="10"/>
  <c r="AU71" i="10"/>
  <c r="T71" i="10"/>
  <c r="AE71" i="10"/>
  <c r="AV65" i="10"/>
  <c r="AP63" i="10"/>
  <c r="AS63" i="10" s="1"/>
  <c r="AN63" i="10"/>
  <c r="U63" i="10"/>
  <c r="AF63" i="10"/>
  <c r="AD63" i="10" s="1"/>
  <c r="AB63" i="10"/>
  <c r="AY63" i="10" s="1"/>
  <c r="BI104" i="10"/>
  <c r="AR96" i="10"/>
  <c r="BJ52" i="10"/>
  <c r="P68" i="10"/>
  <c r="O68" i="10" s="1"/>
  <c r="BE52" i="10"/>
  <c r="M64" i="10"/>
  <c r="BA48" i="10"/>
  <c r="AN62" i="10"/>
  <c r="U62" i="10"/>
  <c r="AF62" i="10"/>
  <c r="AB62" i="10"/>
  <c r="M67" i="10"/>
  <c r="BA51" i="10"/>
  <c r="M120" i="10"/>
  <c r="BA104" i="10"/>
  <c r="AR47" i="10"/>
  <c r="BK54" i="10"/>
  <c r="Q70" i="10"/>
  <c r="AC116" i="10"/>
  <c r="AE116" i="10"/>
  <c r="H116" i="10"/>
  <c r="T116" i="10"/>
  <c r="H115" i="10"/>
  <c r="T115" i="10"/>
  <c r="AE115" i="10"/>
  <c r="AC115" i="10"/>
  <c r="BJ47" i="10"/>
  <c r="P63" i="10"/>
  <c r="BE47" i="10"/>
  <c r="AU66" i="10"/>
  <c r="T66" i="10"/>
  <c r="AE66" i="10"/>
  <c r="H66" i="10"/>
  <c r="AC66" i="10"/>
  <c r="AM67" i="10"/>
  <c r="AN119" i="10"/>
  <c r="U119" i="10"/>
  <c r="AF119" i="10"/>
  <c r="AB119" i="10"/>
  <c r="AN112" i="10"/>
  <c r="U112" i="10"/>
  <c r="AF112" i="10"/>
  <c r="AB112" i="10"/>
  <c r="AP109" i="10"/>
  <c r="M70" i="10"/>
  <c r="BA54" i="10"/>
  <c r="AR103" i="10"/>
  <c r="Q60" i="10"/>
  <c r="BK44" i="10"/>
  <c r="M117" i="10"/>
  <c r="BA101" i="10"/>
  <c r="Q58" i="10"/>
  <c r="BK42" i="10"/>
  <c r="AV71" i="10"/>
  <c r="AP61" i="10"/>
  <c r="AS61" i="10" s="1"/>
  <c r="BJ42" i="10"/>
  <c r="P58" i="10"/>
  <c r="BE42" i="10"/>
  <c r="AC58" i="10"/>
  <c r="H58" i="10"/>
  <c r="AU58" i="10"/>
  <c r="T58" i="10"/>
  <c r="AE58" i="10"/>
  <c r="M66" i="10"/>
  <c r="BA50" i="10"/>
  <c r="BK51" i="10"/>
  <c r="Q67" i="10"/>
  <c r="M113" i="10"/>
  <c r="BA97" i="10"/>
  <c r="AQ71" i="10"/>
  <c r="AR44" i="10"/>
  <c r="AR55" i="10"/>
  <c r="Q116" i="10"/>
  <c r="BK100" i="10"/>
  <c r="AC69" i="10"/>
  <c r="AU69" i="10"/>
  <c r="T69" i="10"/>
  <c r="AE69" i="10"/>
  <c r="H69" i="10"/>
  <c r="AR94" i="10"/>
  <c r="AR43" i="10"/>
  <c r="BJ49" i="10"/>
  <c r="P65" i="10"/>
  <c r="O65" i="10" s="1"/>
  <c r="BE49" i="10"/>
  <c r="Q69" i="10"/>
  <c r="BK53" i="10"/>
  <c r="AF120" i="10"/>
  <c r="AB120" i="10"/>
  <c r="AN120" i="10"/>
  <c r="U120" i="10"/>
  <c r="AF70" i="10"/>
  <c r="AB70" i="10"/>
  <c r="AN70" i="10"/>
  <c r="U70" i="10"/>
  <c r="BE53" i="10"/>
  <c r="AR98" i="10"/>
  <c r="AQ67" i="10"/>
  <c r="M59" i="10"/>
  <c r="BA43" i="10"/>
  <c r="N45" i="10"/>
  <c r="T120" i="10"/>
  <c r="H120" i="10"/>
  <c r="AC120" i="10"/>
  <c r="AE120" i="10"/>
  <c r="Q72" i="10"/>
  <c r="BK56" i="10"/>
  <c r="BK45" i="10"/>
  <c r="Q61" i="10"/>
  <c r="AF117" i="10"/>
  <c r="AB117" i="10"/>
  <c r="AN117" i="10"/>
  <c r="U117" i="10"/>
  <c r="AC62" i="10"/>
  <c r="H62" i="10"/>
  <c r="AU62" i="10"/>
  <c r="T62" i="10"/>
  <c r="AE62" i="10"/>
  <c r="AE59" i="10"/>
  <c r="AC59" i="10"/>
  <c r="H59" i="10"/>
  <c r="AU59" i="10"/>
  <c r="T59" i="10"/>
  <c r="AQ65" i="10"/>
  <c r="AP70" i="10"/>
  <c r="Q112" i="10"/>
  <c r="BK96" i="10"/>
  <c r="AR42" i="10"/>
  <c r="W72" i="10"/>
  <c r="S72" i="10"/>
  <c r="AR49" i="10"/>
  <c r="AR100" i="10"/>
  <c r="AR45" i="10"/>
  <c r="N102" i="10"/>
  <c r="AR99" i="10"/>
  <c r="BE48" i="10"/>
  <c r="AN58" i="10"/>
  <c r="U58" i="10"/>
  <c r="AF58" i="10"/>
  <c r="AB58" i="10"/>
  <c r="AR53" i="10"/>
  <c r="BE98" i="10"/>
  <c r="BK47" i="10"/>
  <c r="Q63" i="10"/>
  <c r="AV69" i="10"/>
  <c r="M57" i="10"/>
  <c r="BA41" i="10"/>
  <c r="AN114" i="10"/>
  <c r="U114" i="10"/>
  <c r="AF114" i="10"/>
  <c r="AB114" i="10"/>
  <c r="AV114" i="10" s="1"/>
  <c r="W67" i="10"/>
  <c r="S67" i="10"/>
  <c r="AR89" i="10"/>
  <c r="M62" i="10"/>
  <c r="BA46" i="10"/>
  <c r="BK55" i="10"/>
  <c r="Q71" i="10"/>
  <c r="AN116" i="10"/>
  <c r="U116" i="10"/>
  <c r="AB116" i="10"/>
  <c r="AF116" i="10"/>
  <c r="AR104" i="10"/>
  <c r="N98" i="10"/>
  <c r="M69" i="10"/>
  <c r="BA53" i="10"/>
  <c r="M114" i="10"/>
  <c r="BA98" i="10"/>
  <c r="O58" i="10" l="1"/>
  <c r="O107" i="10"/>
  <c r="O57" i="10"/>
  <c r="O70" i="10"/>
  <c r="O71" i="10"/>
  <c r="O64" i="10"/>
  <c r="O60" i="10"/>
  <c r="O59" i="10"/>
  <c r="O63" i="10"/>
  <c r="O67" i="10"/>
  <c r="O112" i="10"/>
  <c r="O72" i="10"/>
  <c r="O61" i="10"/>
  <c r="AY64" i="10"/>
  <c r="BI90" i="10"/>
  <c r="W105" i="10"/>
  <c r="BI89" i="10"/>
  <c r="AY107" i="10"/>
  <c r="S107" i="10"/>
  <c r="AX111" i="10"/>
  <c r="AZ109" i="10"/>
  <c r="AS111" i="10"/>
  <c r="AR111" i="10" s="1"/>
  <c r="BH111" i="10" s="1"/>
  <c r="AZ107" i="10"/>
  <c r="AY105" i="10"/>
  <c r="S64" i="10"/>
  <c r="W64" i="10"/>
  <c r="AX67" i="10"/>
  <c r="BI103" i="10"/>
  <c r="W119" i="10"/>
  <c r="AG119" i="10" s="1"/>
  <c r="S109" i="10"/>
  <c r="BG109" i="10"/>
  <c r="BL95" i="10"/>
  <c r="AD107" i="10"/>
  <c r="BC107" i="10" s="1"/>
  <c r="BA107" i="10" s="1"/>
  <c r="AV115" i="10"/>
  <c r="AV113" i="10"/>
  <c r="AV112" i="10"/>
  <c r="BF112" i="10" s="1"/>
  <c r="AV119" i="10"/>
  <c r="AV116" i="10"/>
  <c r="BF116" i="10" s="1"/>
  <c r="AV117" i="10"/>
  <c r="AV120" i="10"/>
  <c r="AV109" i="10"/>
  <c r="BF109" i="10" s="1"/>
  <c r="AQ105" i="10"/>
  <c r="AT105" i="10" s="1"/>
  <c r="BC67" i="10"/>
  <c r="BF60" i="10"/>
  <c r="BJ60" i="10" s="1"/>
  <c r="AD105" i="10"/>
  <c r="BC105" i="10" s="1"/>
  <c r="BA105" i="10" s="1"/>
  <c r="AD109" i="10"/>
  <c r="BC109" i="10" s="1"/>
  <c r="BA109" i="10" s="1"/>
  <c r="AZ105" i="10"/>
  <c r="AY109" i="10"/>
  <c r="S118" i="10"/>
  <c r="BI45" i="10"/>
  <c r="S114" i="10"/>
  <c r="W114" i="10"/>
  <c r="AZ64" i="10"/>
  <c r="BC64" i="10"/>
  <c r="R111" i="10"/>
  <c r="BF105" i="10"/>
  <c r="AQ64" i="10"/>
  <c r="AT64" i="10" s="1"/>
  <c r="BI97" i="10"/>
  <c r="BF107" i="10"/>
  <c r="BH89" i="10"/>
  <c r="R105" i="10" s="1"/>
  <c r="AD119" i="10"/>
  <c r="BC119" i="10" s="1"/>
  <c r="BA119" i="10" s="1"/>
  <c r="BH92" i="10"/>
  <c r="BL92" i="10" s="1"/>
  <c r="AY118" i="10"/>
  <c r="AS118" i="10"/>
  <c r="BF110" i="10"/>
  <c r="BH93" i="10"/>
  <c r="BD93" i="10" s="1"/>
  <c r="BF106" i="10"/>
  <c r="BI94" i="10"/>
  <c r="AT107" i="10"/>
  <c r="AY114" i="10"/>
  <c r="BH94" i="10"/>
  <c r="BF108" i="10"/>
  <c r="BH91" i="10"/>
  <c r="BD91" i="10" s="1"/>
  <c r="BI100" i="10"/>
  <c r="BG107" i="10"/>
  <c r="BI92" i="10"/>
  <c r="AO109" i="10"/>
  <c r="BH90" i="10"/>
  <c r="BD90" i="10" s="1"/>
  <c r="AT106" i="10"/>
  <c r="BG105" i="10"/>
  <c r="BG111" i="10"/>
  <c r="BF111" i="10"/>
  <c r="AT109" i="10"/>
  <c r="BH104" i="10"/>
  <c r="BD104" i="10" s="1"/>
  <c r="AS119" i="10"/>
  <c r="BH103" i="10"/>
  <c r="R119" i="10" s="1"/>
  <c r="AO107" i="10"/>
  <c r="AT110" i="10"/>
  <c r="AT108" i="10"/>
  <c r="N111" i="10"/>
  <c r="AZ59" i="10"/>
  <c r="BC63" i="10"/>
  <c r="BC61" i="10"/>
  <c r="BC60" i="10"/>
  <c r="AT69" i="10"/>
  <c r="AZ68" i="10"/>
  <c r="K59" i="10"/>
  <c r="K70" i="10"/>
  <c r="K64" i="10"/>
  <c r="K116" i="10"/>
  <c r="K65" i="10"/>
  <c r="K114" i="10"/>
  <c r="K69" i="10"/>
  <c r="K113" i="10"/>
  <c r="K57" i="10"/>
  <c r="K117" i="10"/>
  <c r="K120" i="10"/>
  <c r="K68" i="10"/>
  <c r="K112" i="10"/>
  <c r="K72" i="10"/>
  <c r="K115" i="10"/>
  <c r="K60" i="10"/>
  <c r="K62" i="10"/>
  <c r="K66" i="10"/>
  <c r="K67" i="10"/>
  <c r="K63" i="10"/>
  <c r="K58" i="10"/>
  <c r="K119" i="10"/>
  <c r="K61" i="10"/>
  <c r="K118" i="10"/>
  <c r="K71" i="10"/>
  <c r="AS105" i="10"/>
  <c r="BG119" i="10"/>
  <c r="AZ113" i="10"/>
  <c r="AY58" i="10"/>
  <c r="AZ70" i="10"/>
  <c r="AY71" i="10"/>
  <c r="AY65" i="10"/>
  <c r="AY69" i="10"/>
  <c r="AY108" i="10"/>
  <c r="AY112" i="10"/>
  <c r="AY68" i="10"/>
  <c r="AY106" i="10"/>
  <c r="AZ117" i="10"/>
  <c r="AQ114" i="10"/>
  <c r="BI98" i="10"/>
  <c r="AQ58" i="10"/>
  <c r="BH45" i="10"/>
  <c r="AY59" i="10"/>
  <c r="AP62" i="10"/>
  <c r="AD62" i="10"/>
  <c r="BC62" i="10" s="1"/>
  <c r="W62" i="10"/>
  <c r="S62" i="10"/>
  <c r="AQ120" i="10"/>
  <c r="BH43" i="10"/>
  <c r="BD43" i="10" s="1"/>
  <c r="AM58" i="10"/>
  <c r="AZ119" i="10"/>
  <c r="AM66" i="10"/>
  <c r="BF64" i="10"/>
  <c r="AM115" i="10"/>
  <c r="AY115" i="10"/>
  <c r="AM116" i="10"/>
  <c r="BH97" i="10"/>
  <c r="BH51" i="10"/>
  <c r="BD51" i="10" s="1"/>
  <c r="BI41" i="10"/>
  <c r="W57" i="10"/>
  <c r="S57" i="10"/>
  <c r="W65" i="10"/>
  <c r="S65" i="10"/>
  <c r="BG63" i="10"/>
  <c r="W68" i="10"/>
  <c r="S68" i="10"/>
  <c r="AQ61" i="10"/>
  <c r="AO61" i="10" s="1"/>
  <c r="AQ118" i="10"/>
  <c r="AO60" i="10"/>
  <c r="BI51" i="10"/>
  <c r="BG61" i="10"/>
  <c r="S108" i="10"/>
  <c r="W108" i="10"/>
  <c r="AV59" i="10"/>
  <c r="AM110" i="10"/>
  <c r="AZ110" i="10"/>
  <c r="AQ72" i="10"/>
  <c r="AO72" i="10" s="1"/>
  <c r="AS109" i="10"/>
  <c r="AD106" i="10"/>
  <c r="AP106" i="10"/>
  <c r="BH50" i="10"/>
  <c r="AS64" i="10"/>
  <c r="AX60" i="10"/>
  <c r="AG63" i="10"/>
  <c r="BH53" i="10"/>
  <c r="BD53" i="10" s="1"/>
  <c r="BH49" i="10"/>
  <c r="BD49" i="10" s="1"/>
  <c r="AG72" i="10"/>
  <c r="W59" i="10"/>
  <c r="S59" i="10"/>
  <c r="AM62" i="10"/>
  <c r="AD120" i="10"/>
  <c r="AP120" i="10"/>
  <c r="BH98" i="10"/>
  <c r="BI53" i="10"/>
  <c r="AV70" i="10"/>
  <c r="AY70" i="10"/>
  <c r="BI49" i="10"/>
  <c r="BF69" i="10"/>
  <c r="BJ69" i="10" s="1"/>
  <c r="BH55" i="10"/>
  <c r="BH44" i="10"/>
  <c r="BD44" i="10" s="1"/>
  <c r="AG107" i="10"/>
  <c r="BI42" i="10"/>
  <c r="AZ112" i="10"/>
  <c r="AQ119" i="10"/>
  <c r="BG67" i="10"/>
  <c r="W66" i="10"/>
  <c r="S66" i="10"/>
  <c r="AY66" i="10"/>
  <c r="BI47" i="10"/>
  <c r="AD115" i="10"/>
  <c r="AP115" i="10"/>
  <c r="W115" i="10"/>
  <c r="S115" i="10"/>
  <c r="BI52" i="10"/>
  <c r="AV63" i="10"/>
  <c r="AZ63" i="10"/>
  <c r="AD71" i="10"/>
  <c r="BC71" i="10" s="1"/>
  <c r="AP71" i="10"/>
  <c r="AM71" i="10"/>
  <c r="AZ71" i="10"/>
  <c r="BH101" i="10"/>
  <c r="AG109" i="10"/>
  <c r="BI101" i="10"/>
  <c r="AD113" i="10"/>
  <c r="AP113" i="10"/>
  <c r="AZ66" i="10"/>
  <c r="AM57" i="10"/>
  <c r="AP65" i="10"/>
  <c r="AD65" i="10"/>
  <c r="BC65" i="10" s="1"/>
  <c r="AM65" i="10"/>
  <c r="AZ65" i="10"/>
  <c r="BH46" i="10"/>
  <c r="BD46" i="10" s="1"/>
  <c r="BH102" i="10"/>
  <c r="W112" i="10"/>
  <c r="S112" i="10"/>
  <c r="AT67" i="10"/>
  <c r="AG60" i="10"/>
  <c r="AD118" i="10"/>
  <c r="AG61" i="10"/>
  <c r="AM108" i="10"/>
  <c r="AZ108" i="10"/>
  <c r="AQ59" i="10"/>
  <c r="AV68" i="10"/>
  <c r="BF67" i="10"/>
  <c r="BI56" i="10"/>
  <c r="AD117" i="10"/>
  <c r="AP117" i="10"/>
  <c r="BG72" i="10"/>
  <c r="BI54" i="10"/>
  <c r="W106" i="10"/>
  <c r="S106" i="10"/>
  <c r="AZ57" i="10"/>
  <c r="AG67" i="10"/>
  <c r="BH42" i="10"/>
  <c r="BD42" i="10" s="1"/>
  <c r="AM120" i="10"/>
  <c r="AY120" i="10"/>
  <c r="AQ70" i="10"/>
  <c r="AZ120" i="10"/>
  <c r="W69" i="10"/>
  <c r="S69" i="10"/>
  <c r="AQ112" i="10"/>
  <c r="AP66" i="10"/>
  <c r="AD66" i="10"/>
  <c r="BC66" i="10" s="1"/>
  <c r="W116" i="10"/>
  <c r="S116" i="10"/>
  <c r="BH47" i="10"/>
  <c r="AV62" i="10"/>
  <c r="AZ62" i="10"/>
  <c r="BH96" i="10"/>
  <c r="AQ63" i="10"/>
  <c r="W71" i="10"/>
  <c r="S71" i="10"/>
  <c r="AM113" i="10"/>
  <c r="AY113" i="10"/>
  <c r="AD114" i="10"/>
  <c r="AV66" i="10"/>
  <c r="AP57" i="10"/>
  <c r="AS57" i="10" s="1"/>
  <c r="AD57" i="10"/>
  <c r="BC57" i="10" s="1"/>
  <c r="AP112" i="10"/>
  <c r="AD112" i="10"/>
  <c r="AS70" i="10"/>
  <c r="BI46" i="10"/>
  <c r="AG118" i="10"/>
  <c r="AQ68" i="10"/>
  <c r="BG64" i="10"/>
  <c r="AD110" i="10"/>
  <c r="AP110" i="10"/>
  <c r="AT60" i="10"/>
  <c r="AM117" i="10"/>
  <c r="AY117" i="10"/>
  <c r="AM106" i="10"/>
  <c r="AZ106" i="10"/>
  <c r="BI43" i="10"/>
  <c r="AQ57" i="10"/>
  <c r="BG118" i="10"/>
  <c r="AY119" i="10"/>
  <c r="BH100" i="10"/>
  <c r="AM59" i="10"/>
  <c r="AQ116" i="10"/>
  <c r="AZ116" i="10"/>
  <c r="AZ114" i="10"/>
  <c r="AV58" i="10"/>
  <c r="AZ58" i="10"/>
  <c r="BI48" i="10"/>
  <c r="BH99" i="10"/>
  <c r="AD70" i="10"/>
  <c r="BC70" i="10" s="1"/>
  <c r="AP59" i="10"/>
  <c r="AD59" i="10"/>
  <c r="BC59" i="10" s="1"/>
  <c r="AY62" i="10"/>
  <c r="AQ117" i="10"/>
  <c r="W120" i="10"/>
  <c r="S120" i="10"/>
  <c r="AP69" i="10"/>
  <c r="AD69" i="10"/>
  <c r="BC69" i="10" s="1"/>
  <c r="AM69" i="10"/>
  <c r="AZ69" i="10"/>
  <c r="AP58" i="10"/>
  <c r="AD58" i="10"/>
  <c r="BC58" i="10" s="1"/>
  <c r="W58" i="10"/>
  <c r="S58" i="10"/>
  <c r="AY116" i="10"/>
  <c r="AP116" i="10"/>
  <c r="AD116" i="10"/>
  <c r="AQ62" i="10"/>
  <c r="BF71" i="10"/>
  <c r="BI96" i="10"/>
  <c r="AZ115" i="10"/>
  <c r="AQ115" i="10"/>
  <c r="BG60" i="10"/>
  <c r="W113" i="10"/>
  <c r="S113" i="10"/>
  <c r="AQ66" i="10"/>
  <c r="AT65" i="10"/>
  <c r="AY57" i="10"/>
  <c r="BF65" i="10"/>
  <c r="BG70" i="10"/>
  <c r="AD68" i="10"/>
  <c r="BC68" i="10" s="1"/>
  <c r="AP68" i="10"/>
  <c r="AM68" i="10"/>
  <c r="BH56" i="10"/>
  <c r="AV61" i="10"/>
  <c r="AZ61" i="10"/>
  <c r="AZ118" i="10"/>
  <c r="AM112" i="10"/>
  <c r="BH54" i="10"/>
  <c r="AD108" i="10"/>
  <c r="AP108" i="10"/>
  <c r="BH52" i="10"/>
  <c r="AO67" i="10"/>
  <c r="BG114" i="10"/>
  <c r="W110" i="10"/>
  <c r="S110" i="10"/>
  <c r="AY110" i="10"/>
  <c r="W117" i="10"/>
  <c r="S117" i="10"/>
  <c r="AV72" i="10"/>
  <c r="AZ72" i="10"/>
  <c r="AT71" i="10"/>
  <c r="AQ113" i="10"/>
  <c r="AD72" i="10"/>
  <c r="BC72" i="10" s="1"/>
  <c r="BI44" i="10"/>
  <c r="BH48" i="10"/>
  <c r="AS107" i="10"/>
  <c r="AG70" i="10"/>
  <c r="AX64" i="10" l="1"/>
  <c r="AG105" i="10"/>
  <c r="BJ107" i="10"/>
  <c r="AX107" i="10"/>
  <c r="BL103" i="10"/>
  <c r="AG64" i="10"/>
  <c r="AX58" i="10"/>
  <c r="AX109" i="10"/>
  <c r="BK109" i="10"/>
  <c r="R108" i="10"/>
  <c r="BK105" i="10"/>
  <c r="R107" i="10"/>
  <c r="AG114" i="10"/>
  <c r="AX105" i="10"/>
  <c r="BJ105" i="10"/>
  <c r="R120" i="10"/>
  <c r="R106" i="10"/>
  <c r="BL90" i="10"/>
  <c r="BE109" i="10"/>
  <c r="BJ109" i="10"/>
  <c r="BL94" i="10"/>
  <c r="R110" i="10"/>
  <c r="AO105" i="10"/>
  <c r="AX68" i="10"/>
  <c r="BL93" i="10"/>
  <c r="R109" i="10"/>
  <c r="BL89" i="10"/>
  <c r="BD92" i="10"/>
  <c r="N108" i="10" s="1"/>
  <c r="BD89" i="10"/>
  <c r="N105" i="10" s="1"/>
  <c r="BD103" i="10"/>
  <c r="N119" i="10" s="1"/>
  <c r="BL91" i="10"/>
  <c r="BD94" i="10"/>
  <c r="N110" i="10" s="1"/>
  <c r="BL104" i="10"/>
  <c r="AO64" i="10"/>
  <c r="BG106" i="10"/>
  <c r="BC114" i="10"/>
  <c r="BC115" i="10"/>
  <c r="BE111" i="10"/>
  <c r="BD111" i="10" s="1"/>
  <c r="BJ111" i="10"/>
  <c r="AX118" i="10"/>
  <c r="AR107" i="10"/>
  <c r="BH107" i="10" s="1"/>
  <c r="BC112" i="10"/>
  <c r="BC106" i="10"/>
  <c r="AT120" i="10"/>
  <c r="BJ108" i="10"/>
  <c r="BC117" i="10"/>
  <c r="BG108" i="10"/>
  <c r="BK108" i="10" s="1"/>
  <c r="AT119" i="10"/>
  <c r="BC120" i="10"/>
  <c r="BA120" i="10" s="1"/>
  <c r="BF119" i="10"/>
  <c r="BJ119" i="10" s="1"/>
  <c r="BJ106" i="10"/>
  <c r="BE105" i="10"/>
  <c r="BE107" i="10"/>
  <c r="BF120" i="10"/>
  <c r="BJ120" i="10" s="1"/>
  <c r="BC108" i="10"/>
  <c r="BA108" i="10" s="1"/>
  <c r="BC116" i="10"/>
  <c r="BC110" i="10"/>
  <c r="BG120" i="10"/>
  <c r="BK120" i="10" s="1"/>
  <c r="BC118" i="10"/>
  <c r="BC113" i="10"/>
  <c r="AR109" i="10"/>
  <c r="BH109" i="10" s="1"/>
  <c r="BG110" i="10"/>
  <c r="BK110" i="10" s="1"/>
  <c r="AO118" i="10"/>
  <c r="AO114" i="10"/>
  <c r="AR105" i="10"/>
  <c r="BH105" i="10" s="1"/>
  <c r="BK111" i="10"/>
  <c r="BK107" i="10"/>
  <c r="N106" i="10"/>
  <c r="BD96" i="10"/>
  <c r="N112" i="10" s="1"/>
  <c r="BD101" i="10"/>
  <c r="N117" i="10" s="1"/>
  <c r="N109" i="10"/>
  <c r="N107" i="10"/>
  <c r="AX106" i="10"/>
  <c r="BF59" i="10"/>
  <c r="BF115" i="10"/>
  <c r="BF57" i="10"/>
  <c r="V71" i="10"/>
  <c r="V118" i="10"/>
  <c r="V61" i="10"/>
  <c r="V112" i="10"/>
  <c r="V120" i="10"/>
  <c r="V114" i="10"/>
  <c r="V65" i="10"/>
  <c r="V70" i="10"/>
  <c r="V72" i="10"/>
  <c r="BK119" i="10"/>
  <c r="V119" i="10"/>
  <c r="V62" i="10"/>
  <c r="V60" i="10"/>
  <c r="V68" i="10"/>
  <c r="V113" i="10"/>
  <c r="V69" i="10"/>
  <c r="V116" i="10"/>
  <c r="V64" i="10"/>
  <c r="V59" i="10"/>
  <c r="V58" i="10"/>
  <c r="V63" i="10"/>
  <c r="V67" i="10"/>
  <c r="V66" i="10"/>
  <c r="V115" i="10"/>
  <c r="V117" i="10"/>
  <c r="V57" i="10"/>
  <c r="BL111" i="10"/>
  <c r="AX108" i="10"/>
  <c r="AR67" i="10"/>
  <c r="AX110" i="10"/>
  <c r="BF62" i="10"/>
  <c r="N58" i="10"/>
  <c r="BL54" i="10"/>
  <c r="R70" i="10"/>
  <c r="BL56" i="10"/>
  <c r="R72" i="10"/>
  <c r="BK70" i="10"/>
  <c r="N60" i="10"/>
  <c r="BF72" i="10"/>
  <c r="BK114" i="10"/>
  <c r="R68" i="10"/>
  <c r="BL52" i="10"/>
  <c r="BF118" i="10"/>
  <c r="BF61" i="10"/>
  <c r="BJ65" i="10"/>
  <c r="AX57" i="10"/>
  <c r="AT66" i="10"/>
  <c r="BJ71" i="10"/>
  <c r="AX116" i="10"/>
  <c r="BG69" i="10"/>
  <c r="BE69" i="10" s="1"/>
  <c r="AT117" i="10"/>
  <c r="R115" i="10"/>
  <c r="BL99" i="10"/>
  <c r="BD99" i="10"/>
  <c r="AT116" i="10"/>
  <c r="BG59" i="10"/>
  <c r="BL100" i="10"/>
  <c r="R116" i="10"/>
  <c r="BD100" i="10"/>
  <c r="AX119" i="10"/>
  <c r="BG117" i="10"/>
  <c r="BJ110" i="10"/>
  <c r="BA67" i="10"/>
  <c r="AT68" i="10"/>
  <c r="AX113" i="10"/>
  <c r="AG71" i="10"/>
  <c r="BL47" i="10"/>
  <c r="R63" i="10"/>
  <c r="AT112" i="10"/>
  <c r="AT70" i="10"/>
  <c r="BK72" i="10"/>
  <c r="AT59" i="10"/>
  <c r="BG57" i="10"/>
  <c r="BL44" i="10"/>
  <c r="R60" i="10"/>
  <c r="BF70" i="10"/>
  <c r="BL98" i="10"/>
  <c r="R114" i="10"/>
  <c r="BG62" i="10"/>
  <c r="AG59" i="10"/>
  <c r="AX114" i="10"/>
  <c r="AT72" i="10"/>
  <c r="AG108" i="10"/>
  <c r="BK63" i="10"/>
  <c r="BG115" i="10"/>
  <c r="BE64" i="10"/>
  <c r="BJ64" i="10"/>
  <c r="BG66" i="10"/>
  <c r="BG58" i="10"/>
  <c r="AX59" i="10"/>
  <c r="AT114" i="10"/>
  <c r="R64" i="10"/>
  <c r="BL48" i="10"/>
  <c r="AT113" i="10"/>
  <c r="AG117" i="10"/>
  <c r="BA60" i="10"/>
  <c r="BJ112" i="10"/>
  <c r="BG68" i="10"/>
  <c r="BK60" i="10"/>
  <c r="AX72" i="10"/>
  <c r="BD48" i="10"/>
  <c r="BK118" i="10"/>
  <c r="N59" i="10"/>
  <c r="N62" i="10"/>
  <c r="AO112" i="10"/>
  <c r="AS112" i="10"/>
  <c r="AO57" i="10"/>
  <c r="BG113" i="10"/>
  <c r="AT63" i="10"/>
  <c r="BL96" i="10"/>
  <c r="R112" i="10"/>
  <c r="AG116" i="10"/>
  <c r="AG69" i="10"/>
  <c r="AO117" i="10"/>
  <c r="AS117" i="10"/>
  <c r="BA64" i="10"/>
  <c r="BL46" i="10"/>
  <c r="R62" i="10"/>
  <c r="AO65" i="10"/>
  <c r="AS65" i="10"/>
  <c r="BF113" i="10"/>
  <c r="AO71" i="10"/>
  <c r="AS71" i="10"/>
  <c r="BF63" i="10"/>
  <c r="AO115" i="10"/>
  <c r="AS115" i="10"/>
  <c r="AX66" i="10"/>
  <c r="BK67" i="10"/>
  <c r="N65" i="10"/>
  <c r="AO120" i="10"/>
  <c r="AS120" i="10"/>
  <c r="BK61" i="10"/>
  <c r="AG65" i="10"/>
  <c r="BL51" i="10"/>
  <c r="R67" i="10"/>
  <c r="AO70" i="10"/>
  <c r="BL45" i="10"/>
  <c r="R61" i="10"/>
  <c r="BD45" i="10"/>
  <c r="BD98" i="10"/>
  <c r="BA63" i="10"/>
  <c r="AG110" i="10"/>
  <c r="BA61" i="10"/>
  <c r="AO58" i="10"/>
  <c r="AS58" i="10"/>
  <c r="AX62" i="10"/>
  <c r="AO59" i="10"/>
  <c r="AS59" i="10"/>
  <c r="AT57" i="10"/>
  <c r="AO110" i="10"/>
  <c r="AS110" i="10"/>
  <c r="AX69" i="10"/>
  <c r="BL42" i="10"/>
  <c r="R58" i="10"/>
  <c r="AG106" i="10"/>
  <c r="BD54" i="10"/>
  <c r="AG112" i="10"/>
  <c r="BF68" i="10"/>
  <c r="BG65" i="10"/>
  <c r="BD52" i="10"/>
  <c r="R71" i="10"/>
  <c r="BL55" i="10"/>
  <c r="BD55" i="10"/>
  <c r="BE60" i="10"/>
  <c r="N69" i="10"/>
  <c r="BL53" i="10"/>
  <c r="R69" i="10"/>
  <c r="AR64" i="10"/>
  <c r="AO106" i="10"/>
  <c r="AS106" i="10"/>
  <c r="AX65" i="10"/>
  <c r="AG57" i="10"/>
  <c r="BF66" i="10"/>
  <c r="AO119" i="10"/>
  <c r="AR60" i="10"/>
  <c r="BL43" i="10"/>
  <c r="R59" i="10"/>
  <c r="AO62" i="10"/>
  <c r="AS62" i="10"/>
  <c r="AT58" i="10"/>
  <c r="AX112" i="10"/>
  <c r="AO108" i="10"/>
  <c r="AS108" i="10"/>
  <c r="AT62" i="10"/>
  <c r="AO116" i="10"/>
  <c r="AS116" i="10"/>
  <c r="BG112" i="10"/>
  <c r="AO68" i="10"/>
  <c r="AS68" i="10"/>
  <c r="AG113" i="10"/>
  <c r="AT115" i="10"/>
  <c r="AG58" i="10"/>
  <c r="AO69" i="10"/>
  <c r="AS69" i="10"/>
  <c r="AG120" i="10"/>
  <c r="BF114" i="10"/>
  <c r="AX117" i="10"/>
  <c r="BK64" i="10"/>
  <c r="AO63" i="10"/>
  <c r="AO66" i="10"/>
  <c r="AS66" i="10"/>
  <c r="AX61" i="10"/>
  <c r="AX120" i="10"/>
  <c r="BF117" i="10"/>
  <c r="BD56" i="10"/>
  <c r="BJ67" i="10"/>
  <c r="BE67" i="10"/>
  <c r="BL102" i="10"/>
  <c r="R118" i="10"/>
  <c r="BD102" i="10"/>
  <c r="AO113" i="10"/>
  <c r="AS113" i="10"/>
  <c r="R117" i="10"/>
  <c r="BL101" i="10"/>
  <c r="BG71" i="10"/>
  <c r="N120" i="10"/>
  <c r="BJ116" i="10"/>
  <c r="AG115" i="10"/>
  <c r="BD47" i="10"/>
  <c r="AG66" i="10"/>
  <c r="BF58" i="10"/>
  <c r="AX70" i="10"/>
  <c r="BL49" i="10"/>
  <c r="R65" i="10"/>
  <c r="BL50" i="10"/>
  <c r="R66" i="10"/>
  <c r="BD50" i="10"/>
  <c r="N67" i="10"/>
  <c r="AT118" i="10"/>
  <c r="AT61" i="10"/>
  <c r="AG68" i="10"/>
  <c r="R113" i="10"/>
  <c r="BL97" i="10"/>
  <c r="BD97" i="10"/>
  <c r="AX71" i="10"/>
  <c r="BG116" i="10"/>
  <c r="AX115" i="10"/>
  <c r="AG62" i="10"/>
  <c r="AX63" i="10"/>
  <c r="BI109" i="10" l="1"/>
  <c r="BA110" i="10"/>
  <c r="BD105" i="10"/>
  <c r="BE62" i="10"/>
  <c r="BI62" i="10" s="1"/>
  <c r="BJ62" i="10"/>
  <c r="BE120" i="10"/>
  <c r="BJ59" i="10"/>
  <c r="BK106" i="10"/>
  <c r="BA106" i="10"/>
  <c r="BL105" i="10"/>
  <c r="BJ57" i="10"/>
  <c r="BE119" i="10"/>
  <c r="BE106" i="10"/>
  <c r="BE112" i="10"/>
  <c r="BI112" i="10" s="1"/>
  <c r="AR108" i="10"/>
  <c r="BI105" i="10"/>
  <c r="AR106" i="10"/>
  <c r="AR110" i="10"/>
  <c r="AR120" i="10"/>
  <c r="AR119" i="10"/>
  <c r="BI107" i="10"/>
  <c r="BI111" i="10"/>
  <c r="BE110" i="10"/>
  <c r="BE108" i="10"/>
  <c r="BL109" i="10"/>
  <c r="BL107" i="10"/>
  <c r="AR70" i="10"/>
  <c r="BE57" i="10"/>
  <c r="BI57" i="10" s="1"/>
  <c r="BJ115" i="10"/>
  <c r="BE115" i="10"/>
  <c r="BD107" i="10"/>
  <c r="BK71" i="10"/>
  <c r="BI67" i="10"/>
  <c r="AR116" i="10"/>
  <c r="AR62" i="10"/>
  <c r="BA66" i="10"/>
  <c r="AR58" i="10"/>
  <c r="N114" i="10"/>
  <c r="N61" i="10"/>
  <c r="AR117" i="10"/>
  <c r="BK68" i="10"/>
  <c r="BK62" i="10"/>
  <c r="N116" i="10"/>
  <c r="BK59" i="10"/>
  <c r="BJ72" i="10"/>
  <c r="BE72" i="10"/>
  <c r="BK116" i="10"/>
  <c r="N113" i="10"/>
  <c r="AR61" i="10"/>
  <c r="BJ58" i="10"/>
  <c r="BE58" i="10"/>
  <c r="BE116" i="10"/>
  <c r="AR113" i="10"/>
  <c r="BA114" i="10"/>
  <c r="BJ114" i="10"/>
  <c r="BE114" i="10"/>
  <c r="BK112" i="10"/>
  <c r="BJ66" i="10"/>
  <c r="BE66" i="10"/>
  <c r="N68" i="10"/>
  <c r="BA70" i="10"/>
  <c r="BA69" i="10"/>
  <c r="BJ63" i="10"/>
  <c r="BE63" i="10"/>
  <c r="AR65" i="10"/>
  <c r="AR57" i="10"/>
  <c r="N64" i="10"/>
  <c r="BA59" i="10"/>
  <c r="BA58" i="10"/>
  <c r="AR114" i="10"/>
  <c r="BK115" i="10"/>
  <c r="BD109" i="10"/>
  <c r="BA113" i="10"/>
  <c r="BA112" i="10"/>
  <c r="BK117" i="10"/>
  <c r="BE59" i="10"/>
  <c r="BK69" i="10"/>
  <c r="BJ118" i="10"/>
  <c r="BE118" i="10"/>
  <c r="BA72" i="10"/>
  <c r="BH60" i="10"/>
  <c r="BD60" i="10" s="1"/>
  <c r="BI60" i="10"/>
  <c r="BA115" i="10"/>
  <c r="BA71" i="10"/>
  <c r="BK65" i="10"/>
  <c r="BE68" i="10"/>
  <c r="BJ68" i="10"/>
  <c r="BA117" i="10"/>
  <c r="BA62" i="10"/>
  <c r="BE113" i="10"/>
  <c r="BJ113" i="10"/>
  <c r="BA116" i="10"/>
  <c r="AR72" i="10"/>
  <c r="BJ70" i="10"/>
  <c r="BE70" i="10"/>
  <c r="BA57" i="10"/>
  <c r="BE65" i="10"/>
  <c r="AR66" i="10"/>
  <c r="AR118" i="10"/>
  <c r="N66" i="10"/>
  <c r="BI69" i="10"/>
  <c r="N63" i="10"/>
  <c r="N118" i="10"/>
  <c r="N72" i="10"/>
  <c r="BE117" i="10"/>
  <c r="BJ117" i="10"/>
  <c r="AR69" i="10"/>
  <c r="AR68" i="10"/>
  <c r="N71" i="10"/>
  <c r="N70" i="10"/>
  <c r="AR59" i="10"/>
  <c r="AR115" i="10"/>
  <c r="AR71" i="10"/>
  <c r="AR63" i="10"/>
  <c r="BK113" i="10"/>
  <c r="AR112" i="10"/>
  <c r="BK58" i="10"/>
  <c r="BK66" i="10"/>
  <c r="BI64" i="10"/>
  <c r="BK57" i="10"/>
  <c r="BA65" i="10"/>
  <c r="BA118" i="10"/>
  <c r="N115" i="10"/>
  <c r="BE71" i="10"/>
  <c r="BA68" i="10"/>
  <c r="BJ61" i="10"/>
  <c r="BE61" i="10"/>
  <c r="BI115" i="10" l="1"/>
  <c r="BI120" i="10"/>
  <c r="BH120" i="10"/>
  <c r="BD120" i="10" s="1"/>
  <c r="BI119" i="10"/>
  <c r="BI106" i="10"/>
  <c r="BH119" i="10"/>
  <c r="BD119" i="10" s="1"/>
  <c r="BI110" i="10"/>
  <c r="BH110" i="10"/>
  <c r="BH108" i="10"/>
  <c r="BI108" i="10"/>
  <c r="BH106" i="10"/>
  <c r="BH70" i="10"/>
  <c r="BH115" i="10"/>
  <c r="BH112" i="10"/>
  <c r="BH71" i="10"/>
  <c r="BD71" i="10" s="1"/>
  <c r="BH118" i="10"/>
  <c r="BH66" i="10"/>
  <c r="BD66" i="10" s="1"/>
  <c r="BL60" i="10"/>
  <c r="BH64" i="10"/>
  <c r="BI66" i="10"/>
  <c r="BI114" i="10"/>
  <c r="BH113" i="10"/>
  <c r="BI72" i="10"/>
  <c r="BH117" i="10"/>
  <c r="BI117" i="10"/>
  <c r="BI61" i="10"/>
  <c r="BI71" i="10"/>
  <c r="BH59" i="10"/>
  <c r="BD59" i="10" s="1"/>
  <c r="BH68" i="10"/>
  <c r="BD68" i="10" s="1"/>
  <c r="BH69" i="10"/>
  <c r="BI70" i="10"/>
  <c r="BH65" i="10"/>
  <c r="BD65" i="10" s="1"/>
  <c r="BI63" i="10"/>
  <c r="BH58" i="10"/>
  <c r="BD58" i="10" s="1"/>
  <c r="BI113" i="10"/>
  <c r="BI118" i="10"/>
  <c r="BI59" i="10"/>
  <c r="BI116" i="10"/>
  <c r="BI58" i="10"/>
  <c r="BH62" i="10"/>
  <c r="BH116" i="10"/>
  <c r="BH72" i="10"/>
  <c r="BH63" i="10"/>
  <c r="BH67" i="10"/>
  <c r="BI65" i="10"/>
  <c r="BI68" i="10"/>
  <c r="BH114" i="10"/>
  <c r="BH61" i="10"/>
  <c r="BL120" i="10" l="1"/>
  <c r="BL119" i="10"/>
  <c r="BL106" i="10"/>
  <c r="BD106" i="10"/>
  <c r="BL110" i="10"/>
  <c r="BD110" i="10"/>
  <c r="BL108" i="10"/>
  <c r="BD108" i="10"/>
  <c r="BD113" i="10"/>
  <c r="BD117" i="10"/>
  <c r="BD118" i="10"/>
  <c r="BD70" i="10"/>
  <c r="BL70" i="10"/>
  <c r="BL61" i="10"/>
  <c r="BL114" i="10"/>
  <c r="BL58" i="10"/>
  <c r="BL67" i="10"/>
  <c r="BD67" i="10"/>
  <c r="BL72" i="10"/>
  <c r="BL62" i="10"/>
  <c r="BD62" i="10"/>
  <c r="BL65" i="10"/>
  <c r="BL68" i="10"/>
  <c r="BL117" i="10"/>
  <c r="BL113" i="10"/>
  <c r="BD114" i="10"/>
  <c r="BL118" i="10"/>
  <c r="BL71" i="10"/>
  <c r="BL63" i="10"/>
  <c r="BL116" i="10"/>
  <c r="BD116" i="10"/>
  <c r="BD63" i="10"/>
  <c r="BD61" i="10"/>
  <c r="BL69" i="10"/>
  <c r="BD69" i="10"/>
  <c r="BD72" i="10"/>
  <c r="BL64" i="10"/>
  <c r="BD64" i="10"/>
  <c r="BL66" i="10"/>
  <c r="BL112" i="10"/>
  <c r="BD112" i="10"/>
  <c r="BL59" i="10"/>
  <c r="BL115" i="10"/>
  <c r="BD115" i="10"/>
  <c r="BH25" i="10" l="1"/>
  <c r="BL25" i="10" l="1"/>
  <c r="R41" i="10"/>
  <c r="BD25" i="10"/>
  <c r="N41" i="10" s="1"/>
  <c r="BH41" i="10" l="1"/>
  <c r="R57" i="10" l="1"/>
  <c r="BD41" i="10"/>
  <c r="BL41" i="10"/>
  <c r="N57" i="10" l="1"/>
  <c r="BH57" i="10" l="1"/>
  <c r="BD57" i="10" l="1"/>
  <c r="BL57" i="10"/>
</calcChain>
</file>

<file path=xl/sharedStrings.xml><?xml version="1.0" encoding="utf-8"?>
<sst xmlns="http://schemas.openxmlformats.org/spreadsheetml/2006/main" count="2895" uniqueCount="669">
  <si>
    <t>Input</t>
  </si>
  <si>
    <t>M3_TR_ST_CR</t>
  </si>
  <si>
    <t>M3_TR_LT_CR_inputs</t>
  </si>
  <si>
    <t>M3_PR_FL_CR</t>
  </si>
  <si>
    <t xml:space="preserve"> </t>
  </si>
  <si>
    <t>A01</t>
  </si>
  <si>
    <t>A02-A03</t>
  </si>
  <si>
    <t>B05-B09</t>
  </si>
  <si>
    <t>C10-C12</t>
  </si>
  <si>
    <t>C13-C18</t>
  </si>
  <si>
    <t>C19</t>
  </si>
  <si>
    <t>C20</t>
  </si>
  <si>
    <t>C21-C22</t>
  </si>
  <si>
    <t>C23</t>
  </si>
  <si>
    <t>C24-C25</t>
  </si>
  <si>
    <t>C26-C28</t>
  </si>
  <si>
    <t>C29-C30</t>
  </si>
  <si>
    <t>C31-C33</t>
  </si>
  <si>
    <t>D35</t>
  </si>
  <si>
    <t>E36-E39</t>
  </si>
  <si>
    <t>F41-F43</t>
  </si>
  <si>
    <t>G45-G47</t>
  </si>
  <si>
    <t>H49</t>
  </si>
  <si>
    <t>H50</t>
  </si>
  <si>
    <t>H51</t>
  </si>
  <si>
    <t>H52-H53</t>
  </si>
  <si>
    <t>L68</t>
  </si>
  <si>
    <t>Counterparty position</t>
  </si>
  <si>
    <t>TR1-3</t>
  </si>
  <si>
    <t>TR1-2</t>
  </si>
  <si>
    <t>TR2-3</t>
  </si>
  <si>
    <t>TR2-1</t>
  </si>
  <si>
    <t>LGD1-3</t>
  </si>
  <si>
    <t>LGD2-3</t>
  </si>
  <si>
    <t>LRLT1-2</t>
  </si>
  <si>
    <t>LRLT2-2</t>
  </si>
  <si>
    <t>LRLT3-3</t>
  </si>
  <si>
    <t>Scenario</t>
  </si>
  <si>
    <t>1.1</t>
  </si>
  <si>
    <t>1.2</t>
  </si>
  <si>
    <t>2.1</t>
  </si>
  <si>
    <t>2.2</t>
  </si>
  <si>
    <t>2.3</t>
  </si>
  <si>
    <t>BIH</t>
  </si>
  <si>
    <t>31/12/2024</t>
  </si>
  <si>
    <t>Verzija:</t>
  </si>
  <si>
    <t>Modul 1 - Kvalitativna procjena</t>
  </si>
  <si>
    <t>Modul 3 Kvalitativna procjena dinamičkog bilansa stanja</t>
  </si>
  <si>
    <t>Modul 3 Kvalitativna procjena operativnog/reputacijskog rizika</t>
  </si>
  <si>
    <t>Modul 3 Fizički rizik Rizik poplave Kreditni rizik</t>
  </si>
  <si>
    <t>Polja koja trebaju biti popunjena</t>
  </si>
  <si>
    <t>Veze između radnih listova</t>
  </si>
  <si>
    <t>Nije potrebno popunjavati</t>
  </si>
  <si>
    <t>Naziv reda ili kolone</t>
  </si>
  <si>
    <t>Dodatni identifikatori</t>
  </si>
  <si>
    <t>Naziv banke</t>
  </si>
  <si>
    <t>Osnovni podaci</t>
  </si>
  <si>
    <t>Redni broj</t>
  </si>
  <si>
    <t>Uključivanje tranzicijskog rizika u okvir testiranja otpornosti na stres:</t>
  </si>
  <si>
    <t>Uključivanje fizičkog rizika u okvir testiranja otpornosti na stres:</t>
  </si>
  <si>
    <t>Ako ste odgovorili "Da" na pitanje 16, kako se to primjenjuje?</t>
  </si>
  <si>
    <t>Koji je ili će biti horizont prognoze projekcija testa otpornosti na stres za svaki izvor vanjskog rizika identificiran u pitanju 29?</t>
  </si>
  <si>
    <t>Zapošljavanje osoblja</t>
  </si>
  <si>
    <t>Klasifikacija energetskih oznaka za nekretnine</t>
  </si>
  <si>
    <t>Vjerojatnost potencijalnih fizičkih rizičnih događaja (npr. prirodne katastrofe)</t>
  </si>
  <si>
    <t>Procjene ozbiljnosti potencijalnih fizičkih rizičnih događaja (npr. prirodne katastrofe)</t>
  </si>
  <si>
    <t>Detaljni podaci o lokaciji (ne samo lokacija sjedišta, već i glavnih proizvodnih pogona)</t>
  </si>
  <si>
    <t>Klasifikacija energetskih oznaka za nekretnine stanovništva</t>
  </si>
  <si>
    <t>Fizički rizik</t>
  </si>
  <si>
    <t>Vrućina</t>
  </si>
  <si>
    <t>Suša</t>
  </si>
  <si>
    <t>Poplava</t>
  </si>
  <si>
    <t>Potres</t>
  </si>
  <si>
    <t>Oluja</t>
  </si>
  <si>
    <t>Porast razine mora</t>
  </si>
  <si>
    <t>Ekstremne temperature</t>
  </si>
  <si>
    <t>Ostalo, kako je navedeno u odgovoru na pitanje 27</t>
  </si>
  <si>
    <t>Politički rizik</t>
  </si>
  <si>
    <t>Tehnološke inovacije</t>
  </si>
  <si>
    <t>Ostalo, kao što je navedeno u odgovoru na pitanje 30</t>
  </si>
  <si>
    <t>Emisija CO2</t>
  </si>
  <si>
    <t>Ukupna emisija stakleničkih plinova</t>
  </si>
  <si>
    <t>Prevođenje svih faktora rizika u ekvivalente emisije CO2</t>
  </si>
  <si>
    <t>Oznake energetskog certifikata</t>
  </si>
  <si>
    <t>Cijena ugljika (CO2).</t>
  </si>
  <si>
    <t>Kreditni rizik i rizik druge ugovorne strane</t>
  </si>
  <si>
    <t>Tržišni rizik</t>
  </si>
  <si>
    <t>Operativni rizik</t>
  </si>
  <si>
    <t>Rizik likvidnosti</t>
  </si>
  <si>
    <t>Rizik koncentracije</t>
  </si>
  <si>
    <t>Valutni rizik</t>
  </si>
  <si>
    <t>Reputacijski rizik</t>
  </si>
  <si>
    <t>Krediti stanovništvu</t>
  </si>
  <si>
    <t>Derivati</t>
  </si>
  <si>
    <t>Zaštita pozicija finansijskim derivatima</t>
  </si>
  <si>
    <t>Nacionalne sheme</t>
  </si>
  <si>
    <t>Dinamički, fizički rizik</t>
  </si>
  <si>
    <t>Primjenjuje se na kreditiranje u određenim sektorima</t>
  </si>
  <si>
    <t>Primjenjuje se na posjedovanje obveznica i/ili kapitala</t>
  </si>
  <si>
    <t>Istraživački odjel</t>
  </si>
  <si>
    <t>Poslovni centri</t>
  </si>
  <si>
    <t>Odjel trgovanja</t>
  </si>
  <si>
    <t>Drugo poslovno područje unutar odjela rizika</t>
  </si>
  <si>
    <t>Javno, u okviru bilo kojeg izvještaja</t>
  </si>
  <si>
    <t>Interesne strane</t>
  </si>
  <si>
    <t>Kreditni analitičari</t>
  </si>
  <si>
    <t>Kreditni investitori</t>
  </si>
  <si>
    <t>Agencije za ocjenu rejtinga</t>
  </si>
  <si>
    <t>Interna obuka i aktivnosti poboljšanja podataka</t>
  </si>
  <si>
    <t>Ukoliko navedete DA: Da, kao analiza osjetljivosti</t>
  </si>
  <si>
    <t>Ukoliko navedete DA: Da, kao analiza scenarija</t>
  </si>
  <si>
    <t>Blok 1</t>
  </si>
  <si>
    <t>Pitanje</t>
  </si>
  <si>
    <t>Općenito</t>
  </si>
  <si>
    <t>Odgovori</t>
  </si>
  <si>
    <t>Ostalo navesti</t>
  </si>
  <si>
    <t>Komentari</t>
  </si>
  <si>
    <t>Ukoliko je primjenjivo</t>
  </si>
  <si>
    <t>Ako ste odgovorili "Ne" na pitanje 1:</t>
  </si>
  <si>
    <t>Blok 2</t>
  </si>
  <si>
    <t>Blok 3</t>
  </si>
  <si>
    <t>Blok 4</t>
  </si>
  <si>
    <t>Metodologija testiranja otpornosti na stres</t>
  </si>
  <si>
    <t>Blok 5</t>
  </si>
  <si>
    <t>Blok 6</t>
  </si>
  <si>
    <t>Podaci</t>
  </si>
  <si>
    <t>Blok 7</t>
  </si>
  <si>
    <t>Blok 8</t>
  </si>
  <si>
    <t>Funkcija interne revizije i stres test klimatskih rizika</t>
  </si>
  <si>
    <t>Ne</t>
  </si>
  <si>
    <t>Da</t>
  </si>
  <si>
    <t>Država</t>
  </si>
  <si>
    <t>NACE sektor</t>
  </si>
  <si>
    <t>Opis NACE sektora</t>
  </si>
  <si>
    <t>Kategorija izloženosti</t>
  </si>
  <si>
    <t>Aktuelni</t>
  </si>
  <si>
    <t>Ostalo</t>
  </si>
  <si>
    <t>Vađenje ruda i kamena</t>
  </si>
  <si>
    <t>Proizvodnja prehrambenih proizvoda, pića i duhanskih proizvoda</t>
  </si>
  <si>
    <t>Proizvodnja hemikalija i hemijskih proizvoda</t>
  </si>
  <si>
    <t>Trgovina na veliko i malo te popravak motornih vozila i motocikala; Trgovina na veliko, osim trgovine motornim vozilima i motociklima; Trgovina na malo, osim trgovine motornim vozilima i motociklima</t>
  </si>
  <si>
    <t>Poslovanje nekretninama</t>
  </si>
  <si>
    <t>Prihod od kamata</t>
  </si>
  <si>
    <t>Prihodi od naknada i provizija</t>
  </si>
  <si>
    <t>Volumeni (osnovne izloženosti)</t>
  </si>
  <si>
    <t>Vrsta šifre druge ugovorne strane</t>
  </si>
  <si>
    <t>Geografska podjela</t>
  </si>
  <si>
    <t>Godina</t>
  </si>
  <si>
    <t>Kategorije izloženosti</t>
  </si>
  <si>
    <t xml:space="preserve"> REA</t>
  </si>
  <si>
    <t>Neprihodujuće izloženosti (S3)</t>
  </si>
  <si>
    <t>Stanje ECL (Ukupno)</t>
  </si>
  <si>
    <t>Od čega: Prihodujuće izloženosti (ECL za S1 i S2)</t>
  </si>
  <si>
    <t>Od čega: ECL za S1</t>
  </si>
  <si>
    <t>Od čega: ECL za S2</t>
  </si>
  <si>
    <t>Od čega: neprihodujuće izloženosti (ECL za S3)</t>
  </si>
  <si>
    <t>Pokrivenosti za prihodujuće izloženosti (S1 i S2)</t>
  </si>
  <si>
    <t>Pokrivenost za S1 izloženosti (%)</t>
  </si>
  <si>
    <t>Pokrivenost za S2 izloženosti (%)</t>
  </si>
  <si>
    <t>Pokrivenost za neprihodujuće izloženosti S3 (%)</t>
  </si>
  <si>
    <t>PD PiT (%)</t>
  </si>
  <si>
    <t xml:space="preserve"> Tok u S1 (Tok S2-S1)</t>
  </si>
  <si>
    <t xml:space="preserve"> Tok u S2 (Tok S1-S2)</t>
  </si>
  <si>
    <t>Tok u S3  ukupno (Tok SX-S3)</t>
  </si>
  <si>
    <t xml:space="preserve"> Tok u S3 iz S2 (Tok S2-S3)</t>
  </si>
  <si>
    <t>LGD PiT novi (%)</t>
  </si>
  <si>
    <t>ECL iz S2 u S2 (ECL S2-S2)</t>
  </si>
  <si>
    <t>ECL za nove S3 (ECL SX-S3)</t>
  </si>
  <si>
    <t>Ukupni ECL za novi S3 (ECL ukup.  SX-S3)</t>
  </si>
  <si>
    <t>Od čega: prihodujuće izloženosti (ECL za S1i S2)</t>
  </si>
  <si>
    <t>Od čega:  ECL za S1</t>
  </si>
  <si>
    <t>Pokrivenost za prihodujuće izloženosti (S1 I S2) (%)</t>
  </si>
  <si>
    <t>Pokrivenost za neprihodujuće izloženosti (%)</t>
  </si>
  <si>
    <t>Kraj godine</t>
  </si>
  <si>
    <t>Početak godine</t>
  </si>
  <si>
    <t>Unutar godine</t>
  </si>
  <si>
    <t>Tok u S1 (Tok S2-S1)</t>
  </si>
  <si>
    <t>Tok u S3 (Tok SX-S3)</t>
  </si>
  <si>
    <t>Od čega: prihodujuće izloženosti (ECL za S1 I S2)</t>
  </si>
  <si>
    <t>Od čega: prihodujuće izloženosti (ECL za S1)</t>
  </si>
  <si>
    <t>Od čega: prihodujuće izloženosti (ECL za S2)</t>
  </si>
  <si>
    <t>Od čega: S1 (Stanje ECL za S1)</t>
  </si>
  <si>
    <t>Od čega: S2 (Stanje ECL za S2)</t>
  </si>
  <si>
    <t>Prihodujuće izloženosti (S1 i S2)</t>
  </si>
  <si>
    <t>Prihodujuće izloženosti (S1)</t>
  </si>
  <si>
    <t>Prihodujuće izloženosti (S2)</t>
  </si>
  <si>
    <t>Stanje ECL (Prihodujuće izloženosti S1 I S2)</t>
  </si>
  <si>
    <t>Stanje ECL (ECL za S1)</t>
  </si>
  <si>
    <t>Stanje ECL (ECL za S2)</t>
  </si>
  <si>
    <t>Stanje ECL (Neprihodujuće izloženosti)</t>
  </si>
  <si>
    <t>Od čega: neprihodujuće izloženosti(ECL S3)</t>
  </si>
  <si>
    <t>Pokrivenost za neprihodujuće izloženosti-S3 (%)</t>
  </si>
  <si>
    <t>Tok u S2 (Tok S1-S2)</t>
  </si>
  <si>
    <t xml:space="preserve"> Tok u S3 iz S1 (Tok S1-S3)</t>
  </si>
  <si>
    <t>Ukupni ECL iz S1 u S3 (ECL ukup. S1-S3)</t>
  </si>
  <si>
    <t>Ukupni ECL iz S2 u S3 (ECL ukup. S2-S3)</t>
  </si>
  <si>
    <t>ECL iz S2 u S1 (ECL S2-S1)</t>
  </si>
  <si>
    <t xml:space="preserve"> Stari ECL S1 (ECL S1-S1)</t>
  </si>
  <si>
    <t>ECL za stari S3 (ECL  S3-S3)</t>
  </si>
  <si>
    <t>ECL iz S1 u S2 (ECL S1-S2)</t>
  </si>
  <si>
    <t>ECL iz S1 u S3 (ECL S1-S3)</t>
  </si>
  <si>
    <t>ECL iz S2 u S3 (ECL S2-S3)</t>
  </si>
  <si>
    <t>Osnovni</t>
  </si>
  <si>
    <t>(mil. KM, %)</t>
  </si>
  <si>
    <t>Kraj 2024. godine</t>
  </si>
  <si>
    <t xml:space="preserve">Kraj godine </t>
  </si>
  <si>
    <t>Poplave</t>
  </si>
  <si>
    <t>Zanemariv</t>
  </si>
  <si>
    <t>Nizak</t>
  </si>
  <si>
    <t>Srednji</t>
  </si>
  <si>
    <t>Visok</t>
  </si>
  <si>
    <t>Kategorija</t>
  </si>
  <si>
    <t>Odgovor</t>
  </si>
  <si>
    <t>Rizik ponašanja: "klijenti, proizvodi i poslovne prakse""</t>
  </si>
  <si>
    <t>Fizički rizik: "oštećenje fizičke imovine""</t>
  </si>
  <si>
    <t>Fizički rizik: "prekid poslovanja i kvarovi sistema""</t>
  </si>
  <si>
    <t>Fizički rizik: "prekid poslovanja i kvarovi sistema"</t>
  </si>
  <si>
    <t>Navedite broj događaja (s kratkim opisom - npr. zahvaćene poslovne linije i operacije) i neto iznos gubitaka povezanih s ponašajnim rizikom  za posljednjih pet godina</t>
  </si>
  <si>
    <t>Navedite broj događaja (s kratkim opisom - npr. pogođene poslovne linije i operacije) i neto iznos gubitaka povezanih s fizičkim rizikom za posljednjih pet godina</t>
  </si>
  <si>
    <t>Obuka osoblja</t>
  </si>
  <si>
    <t>Poboljšanje prodajne prakse</t>
  </si>
  <si>
    <t>Razvoj internih politika/procedura za nove proizvode označene kao "zeleni/održivi"</t>
  </si>
  <si>
    <t>Izrada planova za nepredviđene situacije</t>
  </si>
  <si>
    <t>Povećanje pokrića osiguranja za fizičku imovinu</t>
  </si>
  <si>
    <t>Navedite kratak opis događaja i odgovarajući neto iznos gubitaka (najbolja procjena)</t>
  </si>
  <si>
    <t>c. Smatrate da iako tranzicijska politika neće ozbiljno uticati na ovu privrednu aktivnost, vaši klijenti nisu /neće biti u dobroj poziciji da izdrže tranzicijske troškove i prilagode svoj poslovni model.</t>
  </si>
  <si>
    <t>a. Povećanje kreditne marže radi kompenzacije većeg rizika.</t>
  </si>
  <si>
    <t>b. Smanjenje kreditne marže za podršku tranziciji.</t>
  </si>
  <si>
    <t>c. Nepromijenjeno.</t>
  </si>
  <si>
    <t>padajućik izbronik</t>
  </si>
  <si>
    <t>S1-S3 metode procjene</t>
  </si>
  <si>
    <t>Historijski podaci</t>
  </si>
  <si>
    <t>Aproksimativne vrijednosti temeljene na fizičkoj aktivnosti</t>
  </si>
  <si>
    <t>Aproksimativne vrijednosti temeljene na ekonomskoj aktivnosti</t>
  </si>
  <si>
    <t>Ostale metode</t>
  </si>
  <si>
    <t>2.1 + 2.2 Uključivanje fizičkog rizika u okvir testiranja otpornosti na stres:</t>
  </si>
  <si>
    <t>Nedovoljno znanje</t>
  </si>
  <si>
    <t>Dostupnost podataka</t>
  </si>
  <si>
    <t>Dizajniranje scenarija</t>
  </si>
  <si>
    <t>Odjel rizika</t>
  </si>
  <si>
    <t>Nema javnog izvještavanja</t>
  </si>
  <si>
    <t>Nijedan</t>
  </si>
  <si>
    <t>Nema scenarija</t>
  </si>
  <si>
    <t>0-5 godina</t>
  </si>
  <si>
    <t>5-10 godina</t>
  </si>
  <si>
    <t>10-20 godina</t>
  </si>
  <si>
    <t>Više od 20 godina</t>
  </si>
  <si>
    <t>0-10 godina</t>
  </si>
  <si>
    <t>Ne, ali to planira učiniti</t>
  </si>
  <si>
    <t>Da, koristeći internu taksonomiju</t>
  </si>
  <si>
    <t>Da, koristeći javno dostupnu taksonomiju, navedite […]</t>
  </si>
  <si>
    <t>Da, koristeći taksonomiju treće strane, navedite […]</t>
  </si>
  <si>
    <t/>
  </si>
  <si>
    <t>Ukupno</t>
  </si>
  <si>
    <t>Matični broj (JIB)</t>
  </si>
  <si>
    <t>Kraj godine - Stanje</t>
  </si>
  <si>
    <t>Unutar godine - Tokovi i parametri</t>
  </si>
  <si>
    <t>Početak godine - Stanje</t>
  </si>
  <si>
    <t>Rizik poplava</t>
  </si>
  <si>
    <t>JIB</t>
  </si>
  <si>
    <t>Ime i prezime, email i telefon - Kontakt osoba 1</t>
  </si>
  <si>
    <t>Da, za određivanje cijena</t>
  </si>
  <si>
    <t>Da, za odobravanje kredita</t>
  </si>
  <si>
    <t>Rizik postupanja i povezani troškovi sudskih sporova</t>
  </si>
  <si>
    <t>Strateški rizik/rizik poslovnog modela</t>
  </si>
  <si>
    <t>Ulaganja u obveznice i instrumente kapitala</t>
  </si>
  <si>
    <t>Nivo sektora</t>
  </si>
  <si>
    <t>Nijedne</t>
  </si>
  <si>
    <t>Hronični nedostatak vode</t>
  </si>
  <si>
    <t>Ostalo, kao što je navedeno u odgovoru na pitanje 29</t>
  </si>
  <si>
    <t>Scenariji testiranja otpornosti na stres za klimatske rizike</t>
  </si>
  <si>
    <t>Rizik nesavjesnog ponašanja/poslovanja: "klijenti, proizvodi i poslovne prakse"</t>
  </si>
  <si>
    <t>Fizički rizik: "rizik štete na materijalnoj imovini"</t>
  </si>
  <si>
    <t>Rizik nesavjesnog ponašanja/poslovanja</t>
  </si>
  <si>
    <t>Da, biće uključeno za više od 5 godina</t>
  </si>
  <si>
    <t>Da, biće uključeno u roku od 3-5 godina</t>
  </si>
  <si>
    <t>Da, biće uključeno u roku od 1-3 godine</t>
  </si>
  <si>
    <t>Da, biće uključeno u roku od 0-1 godine</t>
  </si>
  <si>
    <t>1.2 Ako "ne": planira li banka to učiniti?</t>
  </si>
  <si>
    <t>2.3 Ako je "ne": planira li banka uključiti pitanja povezana s klimom i okolišem u menadžment informacione sisteme operativnog rizika?</t>
  </si>
  <si>
    <t>6.4 Ako "ne": planira li banka to učiniti?</t>
  </si>
  <si>
    <t>Navedite broj događaja (s kratkim opisom - npr. pogođene poslovne linije i operacije) i neto iznos gubitaka povezanih s rizikom nesavjesnog ponašanja/poslovanja za posljednjih pet godina</t>
  </si>
  <si>
    <t>Jačanje internih kontrola i procedura (npr. usklađenost)</t>
  </si>
  <si>
    <t>Adaptacija poslovnih objekata kako bi bili otporniji na vremenske prilike</t>
  </si>
  <si>
    <t>Premještanje poslovnih objekata/predviđanje rezervnih lokacija za poslovne objekte na koje se kritične funkcije mogu preusmjeriti u slučaju materijalizacije ekstremnih vremenskih prilika</t>
  </si>
  <si>
    <t>Da li banka razmatra pravni rizik povezan s klimom i okolišem za najveće druge ugovorne strane?</t>
  </si>
  <si>
    <t>Koji od sljedećih pokretača reputacijskog rizika banka razmatra?</t>
  </si>
  <si>
    <t xml:space="preserve">Sankcije u vezi s pitanjima klime/okoliša od strane nadležnih tijela </t>
  </si>
  <si>
    <t>Da li banka razmatra pravni rizik povezan s klimom i okolišem za različite industrijske sektore (u skladu sa NACE nomenklaturom)?</t>
  </si>
  <si>
    <t>Negativni događaji, iz perspektive klime/okoliša, koji utiču na grupe sličnih banaka (peer), ako ih javnost povezuje s cijelim finansijskim sektorom ili grupom banaka</t>
  </si>
  <si>
    <t>Poslovanje sa sektorima i/ili pojedinačnim ugovornim stranama koje javnost ne percipira dobro u smislu pitanja klime/okoliša u mjeri u kojoj to poslovanje može rezultirati potencijalnim rizikom reputacije (tj. finansiranje preduzeća koja u značajnoj mjeri zagađuju okoliš)</t>
  </si>
  <si>
    <t>Smanjenje rejtinga banke zbog nepoštivanja standarda održivosti</t>
  </si>
  <si>
    <t>Odredite glavni kanal kroz koji je ostvaren negativni uticaj na prihode banke</t>
  </si>
  <si>
    <t xml:space="preserve">Provjera aktivnosti drugih ugovornih strana </t>
  </si>
  <si>
    <t>Saradnja s klijentima</t>
  </si>
  <si>
    <t>Provođenje okolišnog otiska (environmental footprinting)</t>
  </si>
  <si>
    <t>Da li je funkcija interne revizije uključena u ocjenu internog okvira testiranja otpornosti na stres za klimatske rizike?</t>
  </si>
  <si>
    <t>Naziv obrasca</t>
  </si>
  <si>
    <t>Opis</t>
  </si>
  <si>
    <t>Obrasci</t>
  </si>
  <si>
    <t>Koji je glavni razlog zašto banka ne uključuje klimatski rizik u okvir testiranja otpornosti na stres?</t>
  </si>
  <si>
    <t>Da li je klimatski rizik trenutno uključen u okvir testiranja otpornosti na stres banke?</t>
  </si>
  <si>
    <t>Da li banka planira uključiti klimatski rizik u okvir testiranja otpornosti na stres?</t>
  </si>
  <si>
    <t>Koje će korake banka poduzeti kako bi odgovorila na izazove dostupnosti podataka identifikovane u pitanju pod rednim brojem 3. ?</t>
  </si>
  <si>
    <t>Saradnja s pružaocima podataka</t>
  </si>
  <si>
    <t>Da li banka uzima u obzir faktore povezane s klimatskim rizicima u drugim procesima?</t>
  </si>
  <si>
    <t>Koja je poslovna jedinica razvila ili planira razviti okvir testiranja otpornosti na stres za klimatske rizike?</t>
  </si>
  <si>
    <t>Koja poslovna jedinica unutar banke provodi ili će provoditi testiranje otpornosti na stres za klimatske rizike?</t>
  </si>
  <si>
    <t>Koja poslovna jedinica potvrđuje/validira okvir testiranja otpornosti na stres za klimatske rizike?</t>
  </si>
  <si>
    <t>Koje druge poslovne jedinice, osim poslovnih jedinica navedenih u pitanju pod rednim brojem 7., doprinose testiranju otpornosti na stres za klimatske rizike?</t>
  </si>
  <si>
    <t>Odjel za finansije</t>
  </si>
  <si>
    <t>Da li se rezultati testiranja otpornosti na stres za klimatske rizike komuniciraju između poslovnih linija i drugih nivoa upravljanja?</t>
  </si>
  <si>
    <t>Da, komunicira se organima upravljanja banke</t>
  </si>
  <si>
    <t>Prva linija odbrane</t>
  </si>
  <si>
    <t>Druga linija odbrane</t>
  </si>
  <si>
    <t>Treća linija odbrane</t>
  </si>
  <si>
    <t>Da li banka objavljuje ili namjerava objaviti bilo kakve rezultate testiranja otpornosti na stres za klimatske rizike u okviru stuba 3?</t>
  </si>
  <si>
    <t>Kome se, osim internog izvještavanja, rezultati testiranja otpornosti na stres za klimatske rizike izvještavaju/objavljuju u okviru stuba 3 ili drugih eksternih komunikacija?</t>
  </si>
  <si>
    <t>Primjenjuje se na kreditiranje određenih klijenata</t>
  </si>
  <si>
    <t>Koje vrste rizika predstavljaju kanal prenosa klimatskih rizika unutar okvira testiranje otpornosti na stres za klimatske rizike?</t>
  </si>
  <si>
    <t>Da, očekuje se da će biti uključen u roku od 0-1 godine</t>
  </si>
  <si>
    <t>Da, očekuje se da će biti uključen u roku od 1-3 godine</t>
  </si>
  <si>
    <t>Da, očekuje se da će biti uključen u roku od 3-5 godina</t>
  </si>
  <si>
    <t>Da, očekuje se da će biti uključen za više od 5 godina (navedite u koloni "Ostalo navesti" broj godina)</t>
  </si>
  <si>
    <t>Ukoliko navedete DA: Da, kao test otpornosti na stres na nivou portfolija</t>
  </si>
  <si>
    <t>Poboljšanje prikupljanja podataka od drugih ugovornih strana</t>
  </si>
  <si>
    <t>Da, za određivanje cijenaž</t>
  </si>
  <si>
    <t>Nedostatak osoblja</t>
  </si>
  <si>
    <t>Banka se prethodnih godina fokusirala na razvoj okvira za upravljanje klimatskim rizikom; okvir testiranje otpornosti na stres za klimatske rizike je sljedeći korak</t>
  </si>
  <si>
    <t>Nedostatak IT alata</t>
  </si>
  <si>
    <t>Ako ste na pitanje 3. odgovorili "Dostupnost podataka", u kojem dijelu funkcionisanja okvira testiranja otpornosti na stres za klimatske rizike je dostupnost podataka ograničavajući faktor?</t>
  </si>
  <si>
    <t>Mapiranje imovine banke</t>
  </si>
  <si>
    <t>4. Ako ste na pitanje 3. odgovorili "Dostupnost podataka", u kojem dijelu funkcionisanja okvira testiranja otpornosti na stres za klimatske rizike je dostupnost podataka ograničavajući faktor?</t>
  </si>
  <si>
    <t>3. Koji je glavni razlog zašto banka ne uključuje klimatski rizik u okvir testiranja otpornosti na stres?</t>
  </si>
  <si>
    <t>2. Da li banka planira uključiti klimatski rizik u okvir testiranja otpornosti na stres?</t>
  </si>
  <si>
    <t>Koje će korake banka poduzeti kako bi odgovorila na izazove dostupnosti podataka identifikovane u pitanju 3?</t>
  </si>
  <si>
    <t>Ako ste na pitanje 3 odgovorili "Dostupnost podataka", u kojem dijelu funkcionisanja okvira testiranja otpornosti na stres za klimatske rizike je dostupnost podataka ograničavajući faktor?</t>
  </si>
  <si>
    <t>Plan banke za uključenje klimatskog rizika u okvir testiranja otpornosti na stres</t>
  </si>
  <si>
    <t>Upravljanje testiranjem otpornosti na stres za klimatske rizike i sklonost preuzimanju rizika</t>
  </si>
  <si>
    <t>Koje druge poslovne jedinice, osim poslovnih jedinica navedenih u pitanju 7, doprinose ili će doprinijeti testiranju otpornosti na stres za klimatske rizike?</t>
  </si>
  <si>
    <t>Ako ste odgovorili "Da" na pitanje 1, da li se rezultati testiranja otpornosti na stres za klimatske rizike komuniciraju između poslovnih linija i ostalih nivoa upravljanja?</t>
  </si>
  <si>
    <t>Da, komunicira se drugim poslovnim linijama, odaberite:</t>
  </si>
  <si>
    <t>Ako ste na pitanje 11 odgovorili "Da, komunicira se organima upravljanja banke", opišite sastav organa upravljanja u banci</t>
  </si>
  <si>
    <t>Ako ste odgovorili "Da" na pitanje 1,  kome se, osim internog izvještavanja, rezultati testiranja otpornosti na stres za klimatske rizike izvještavaju/objavljuju u okviru stuba 3 ili drugih eksternih izvještaja?</t>
  </si>
  <si>
    <t>7. Koja je poslovna jedinica razvila ili planira razviti okvir testiranja otpornosti na stres za klimatske rizike?</t>
  </si>
  <si>
    <t>Zasebna poslovna jedinica za testiranje otpornosti na stres</t>
  </si>
  <si>
    <t>8. Koja poslovna jedinica unutar banke provodi ili će provoditi testiranje otpornosti na stres za klimatske rizike?</t>
  </si>
  <si>
    <t>9. Koja poslovna jedinica potvrđuje/validira okvir testiranja otpornosti na stres za klimatske rizike?</t>
  </si>
  <si>
    <t>Koje druge poslovne jedinice, osim poslovnih jedinica navedenih u pitanju 7, doprinose ili će doprinijeti testiranju otpornosti na stres za klimatske rizike? Odaberite:</t>
  </si>
  <si>
    <t>Koje će korake banka poduzeti kako bi odgovorila na izazove dostupnosti podataka identifikovane u pitanju 3? Odaberite:</t>
  </si>
  <si>
    <t>Ako ste na pitanje 11 odgovorili "Da, komunicira se organima upravljanja banke", opišite u koloni "Komentari" sastav organa upravljanja u banci</t>
  </si>
  <si>
    <t>Uključenje testiranja otpornosti na stres za klimatske rizike u strategiju banke</t>
  </si>
  <si>
    <t>Ako ste odgovorili "Da" na pitanje 1, da li se uzimaju u obzir rezultati testiranja otpornosti na stres za klimatske rizike prilikom provedbe poslovne strategije?</t>
  </si>
  <si>
    <t>Ako ste odgovorili "Da" na pitanje 1, da li su rezultati testiranja otpornosti na stres za klimatske rizike uključeni u proces odobravanja kredita?</t>
  </si>
  <si>
    <t>15. Ako ste odgovorili "Da" na pitanje 1, da li se uzimaju u obzir rezultati testiranja otpornosti na stres za klimatske rizike prilikom provedbe poslovne strategije?</t>
  </si>
  <si>
    <t>14. Ako ste odgovorili "Da" na pitanje 1, kome se, osim internog izvještavanja, rezultati testiranja otpornosti na stres za klimatske rizike izvještavaju/objavljuju u okviru stuba 3 ili drugih eksternih izvještaja?</t>
  </si>
  <si>
    <t>Da, uključeni su u proces donošenja odluka o cijenama, odobravanju kredita ili ulaganju u određena poslovna područja</t>
  </si>
  <si>
    <t>Da, uključeni su u limite ili metrike rizika (npr. VAR, izloženost u statusu neizmirenja obaveza i očekivani gubici)</t>
  </si>
  <si>
    <t>Ako ste odgovorili "Da" na pitanje 16, kako se to primjenjuje? Odaberite:</t>
  </si>
  <si>
    <t>Koje biste vrste rizika smatrali važnim kao kanal prenosa klimatskih rizika unutar okvira testiranje otpornosti na stres za klimatske rizike?</t>
  </si>
  <si>
    <t>Kamatni rizik u bankarskoj knjizi</t>
  </si>
  <si>
    <t>Strateški rizik/poslovnog modela</t>
  </si>
  <si>
    <t>Koje biste vrste rizika smatrali važnim kao kanal prenosa klimatskih rizika unutar okvira testiranje otpornosti na stres za klimatske rizike? Odaberite:</t>
  </si>
  <si>
    <t>Koja portfolija su/trebaju biti uključena u okvir testiranja otpornosti na stres za klimatske rizike?</t>
  </si>
  <si>
    <t>Koja portfolija su/trebaju biti uključena u okvir testiranja otpornosti na stres za klimatske rizike? Odaberite:</t>
  </si>
  <si>
    <t>Krediti pravnim licima</t>
  </si>
  <si>
    <t>Krediti malim i srednjim preduzećima</t>
  </si>
  <si>
    <t>Izloženosti prema vladi</t>
  </si>
  <si>
    <t>Koje mjere ublažavanja su/trebaju biti uključene u okvir testiranja otpornosti na stres za klimatske rizike?</t>
  </si>
  <si>
    <t>Police osiguranja koje pokrivaju nekretnine</t>
  </si>
  <si>
    <t>Police osiguranja koje pokrivaju gubitke koji proizilaze iz fizičkog rizika</t>
  </si>
  <si>
    <t>Za modeliranje klimatskog rizika, da li banka primjenjuje (ili razmatra u slučaju razvoja) statički ili dinamički bilans stanja?</t>
  </si>
  <si>
    <t>Ako se u modeliranju klimatskog rizika koristi dinamički bilansa stanja, na kojem nivou se primjenjuje dinamički pristup?</t>
  </si>
  <si>
    <t>Ako je reputacijski rizik dio okvira testiranja otpornosti na stres, kako se to modelira i procjenjuje?</t>
  </si>
  <si>
    <t>Kakve scenarije banka koristi ili razmatra u okviru testiranja otpornosti na stres za klimatske rizike?</t>
  </si>
  <si>
    <t>Da li banka ima ili razmatra uključivanje osnovnog, srednjeg i/ili nepovoljnog scenarija klimatskog rizika u okvir testiranje otpornosti na stres za klimatske rizike?</t>
  </si>
  <si>
    <t>Koje su vrste rizika uključene ili razmatrane u scenarijima okvira testiranja otpornosti na stres za klimatske rizike?</t>
  </si>
  <si>
    <t>Operativni (Liability) i reputacijski rizik</t>
  </si>
  <si>
    <t>Ako ste na pitanje 26 odgovorili "Fizički rizik", koje vremenske prilike su uključene ili će biti uključene u scenarije fizičkog rizika?</t>
  </si>
  <si>
    <t>Porast nivoa mora</t>
  </si>
  <si>
    <t>Promjena prilika na tržištu</t>
  </si>
  <si>
    <t xml:space="preserve"> 20. Koje mjere ublažavanja su/trebaju biti uključene u okvir testiranja otpornosti na stres za klimatske rizike?</t>
  </si>
  <si>
    <t>22. Ako se u modeliranju klimatskog rizika koristi dinamički bilansa stanja, na kojem nivou se primjenjuje dinamički pristup?</t>
  </si>
  <si>
    <t>23. Ako je reputacijski rizik dio okvira testiranja otpornosti na stres, kako se to modelira i procjenjuje?</t>
  </si>
  <si>
    <t>24. Kakve scenarije banka koristi ili razmatra u okviru testiranja otpornosti na stres za klimatske rizike?</t>
  </si>
  <si>
    <t>26. Koje su vrste rizika uključene ili razmatrane u scenarijima okvira testiranja otpornosti na stres za klimatske rizike?</t>
  </si>
  <si>
    <t>Ako ste na pitanje 26 odgovorili "Fizički rizik", koje vremenske prilike su uključene ili će biti uključene u scenarije fizičkog rizika? Odaberite:</t>
  </si>
  <si>
    <t>Koji je ili će biti horizont prognoze projekcija testiranja otpornosti na stres za svaku ekstremnu vremensku priliku identificiran u pitanju 27? Odaberite:</t>
  </si>
  <si>
    <t>Koji je ili će biti horizont prognoze projekcija testiranja otpornosti na stres za svaku ekstremnu vremensku priliku identificiran u pitanju 27?</t>
  </si>
  <si>
    <t>28. Koji je ili će biti horizont prognoze projekcija testiranja otpornosti na stres za svaku ekstremnu vremensku priliku identificiran u pitanju 27? Odaberite:</t>
  </si>
  <si>
    <t>Koji je ili će biti horizont testiranja otpornosti na stres za svaki izvor rizika identifikovan u pitanju 29? Odaberite:</t>
  </si>
  <si>
    <t>30. Koji je ili će biti horizont testiranja otpornosti na stres za svaki izvor rizika identifikovan u pitanju 29? Odaberite:</t>
  </si>
  <si>
    <t>Uzimajući u obzir dostupnost klimatskih podataka za okvir testiranja otpornosti na stres za klimatske rizike, koje informacije o drugim ugovornim stranama banke relevantne za klimatski rizik su interno dostupne relevantnim poslovnim područjima banke?</t>
  </si>
  <si>
    <t>Podaci o emisijama za pravna lica</t>
  </si>
  <si>
    <t>Klimatske strategije i ciljevi za pravna lica</t>
  </si>
  <si>
    <t>Vjerovatnoća potencijalnih fizičkih rizičnih događaja (npr. prirodne katastrofe)</t>
  </si>
  <si>
    <t>Koji se podaci mogu dobiti direktno od drugih ugovornih strana banke (npr. putem ciljanih upitnika)?</t>
  </si>
  <si>
    <t>Koje podatke je potrebno nabaviti od vanjskih pružaoca podataka?</t>
  </si>
  <si>
    <t>Koristi li banka neke specifične vanjske pružaoce podataka za razvoj modela za testiranje otpornosti na stres za klimatske rizike?</t>
  </si>
  <si>
    <t>Kako bi se kalibrisao model stres testa klimatskih rizika, koje izvore podataka banka koristi?</t>
  </si>
  <si>
    <t>Ako identifikujete zelene izloženosti, da li su iste zasnovane na EU taksonomiji?</t>
  </si>
  <si>
    <t>32. Uzimajući u obzir dostupnost klimatskih podataka za okvir testiranja otpornosti na stres za klimatske rizike, koje informacije o drugim ugovornim stranama banke relevantne za klimatski rizik su interno dostupne relevantnim poslovnim područjima banke?</t>
  </si>
  <si>
    <t>33. Koji se podaci mogu dobiti direktno od drugih ugovornih strana banke (npr. putem ciljanih upitnika)?</t>
  </si>
  <si>
    <t xml:space="preserve"> 34. Koje podatke je potrebno nabaviti od vanjskih pružaoca podataka?</t>
  </si>
  <si>
    <t>36. Koristi li banka neke specifične vanjske pružaoce podataka za razvoj modela za testiranje otpornosti na stres za klimatske rizike?</t>
  </si>
  <si>
    <t>Da, navedite imena vanjskih pružaoca podataka […]</t>
  </si>
  <si>
    <t>Kako bi se kalibrisao model stres testa klimatskih rizika, koje izvore podataka banka koristi? Odaberite:</t>
  </si>
  <si>
    <t>37. Ako identifikujete zelene izloženosti, da li su iste zasnovane na EU taksonomiji?</t>
  </si>
  <si>
    <t>Koje će korake banka poduzeti kako bi poboljšala okvir testiranje otpornosti na stres za klimatske rizike?</t>
  </si>
  <si>
    <t>Da li banka očekuje izazove u primjeni regulatornih zahtjeva u područjima koja se odnose na razvoj okvira testiranja otpornosti na stres za klimatske rizike?</t>
  </si>
  <si>
    <t>Koje će korake banka poduzeti kako bi poboljšala okvir testiranje otpornosti na stres za klimatske rizike? Odaberite:</t>
  </si>
  <si>
    <t>Budući planovi u vezi s testiranjem otpornosti na stres za klimatske rizike i interakcija s drugim prioritetima</t>
  </si>
  <si>
    <t>Funkcija interne revizije i testiranje otpornosti na stres za klimatske rizike</t>
  </si>
  <si>
    <t>Da li je funkcija interne revizije uključena u pregled internog okvira testiranje otpornosti na stres za klimatske rizike?</t>
  </si>
  <si>
    <t>Ukoliko odgovorite "Da", navedite: Implementacija EU taksonomije</t>
  </si>
  <si>
    <t>Ukoliko odgovorite "Da", navedite: Ostali</t>
  </si>
  <si>
    <t>Ukoliko odgovorite "Ne": Da li je funkcija interne revizije uključena u provedbu internog okvira testiranje otpornosti na stres za klimatske rizike?</t>
  </si>
  <si>
    <t>Ukoliko odgovorite "Da": Da li funkcija interne revizije daje mišljenje o okviru testiranje otpornosti na stres za klimatske rizike u cjelini?</t>
  </si>
  <si>
    <t>Ako ste odgovorili "Da" na pitanje 41, da li funkcija interne revizije pregleda odabrane rizike prenosa u sklopu mape rizika testiranja otpornosti na stres za klimatske rizike uključene u interni okvir?</t>
  </si>
  <si>
    <t>Da li funkcija interne reviziji pregled interne klimatske scenarije?</t>
  </si>
  <si>
    <t>Ako ste odgovorili "Da" na pitanje 41, da li funkcija interne revizije provjerava metodologiju (uključujući korištene pretpostavke i modele) internog testiranja optornosti na stres za klimatske rizike?</t>
  </si>
  <si>
    <t>Da li funkcija interne revizije  pregleda infrastrukturu podataka koja se koristi za provođenje internog testiranja otpornosti na stres za  klimatske rizika (npr. putem dodatne obuke ili dodatnih resursa)?</t>
  </si>
  <si>
    <t>Planira li banka povećati ljudske resurse funkcije interne revizije osobljem specijaliziranim za klimatske rizike?</t>
  </si>
  <si>
    <t>40. Da li banka očekuje izazove u primjeni regulatornih zahtjeva u područjima koja se odnose na razvoj okvira testiranja otpornosti na stres za klimatske rizike?</t>
  </si>
  <si>
    <t>41.Da li je funkcija interne revizije uključena u ocjenu internog okvira testiranja otpornosti na stres za klimatske rizike?</t>
  </si>
  <si>
    <t>Biljna i stočarska proizvodnja, lovstvo i uslužne djelatnosti u vezi s njima</t>
  </si>
  <si>
    <t>Šumarstvo i sječa drva (iskorištavanje šuma); Ribolov i akvakultura</t>
  </si>
  <si>
    <t>Proizvodnja tekstila, odjeće i proizvoda od kože; Prerada drva, proizvodnja proizvoda od drva i pluta, osim namještaja; Proizvodnja predmeta od slame i pletarskih materijala; Proizvodnja papira i proizvoda od papira; Štampanje i umnožavanje snimljenih zapisa</t>
  </si>
  <si>
    <t>Proizvodnja koksa i rafiniranih naftnih proizvoda</t>
  </si>
  <si>
    <t>Proizvodnja osnovnih farmaceutskih proizvoda i farmaceutskih preparata; Proizvodnja proizvoda od gume i plastičnih masa</t>
  </si>
  <si>
    <t>Proizvodnja ostalih nemetalnih mineralnih proizvoda</t>
  </si>
  <si>
    <t>Proizvodnja baznih metala; Proizvodnja gotovih metalnih proizvoda, osim mašina i opreme</t>
  </si>
  <si>
    <t>Proizvodnja računara, te elektroničkih i optičkih proizvoda; Proizvodnja električne opreme; Proizvodnja mašina i uređaja, d.n.</t>
  </si>
  <si>
    <t>Proizvodnja motornih vozila, prikolica i poluprikolica; Proizvodnja ostalih prijevoznih sredstava</t>
  </si>
  <si>
    <t>Proizvodnja i snabdijevanje električnom energijom, plinom, parom i klimatizacija</t>
  </si>
  <si>
    <t>Sakupljanje, pročišćavanje i snabdijevanje vodom; Uklanjanje otpadnih voda; Sakupljanje otpada, djelatnosti obrade i zbrinjavanja otpada; Reciklaža materijala; Djelatnosti sanacije i ostale usluge upravljanja otpadom</t>
  </si>
  <si>
    <t>Građevinarstvo</t>
  </si>
  <si>
    <t>Kopneni prijevoz i cjevovodni transport</t>
  </si>
  <si>
    <t>Vodeni prijevoz</t>
  </si>
  <si>
    <t>Zračni prijevoz</t>
  </si>
  <si>
    <t>Skladištenje i pomoćne djelatnosti u prijevozu; Poštanske i kurirske djelatnosti</t>
  </si>
  <si>
    <t>Podaci grupe ("parent")</t>
  </si>
  <si>
    <t>Od čega: S1 izloženosti</t>
  </si>
  <si>
    <t>Od čega: S2 izloženosti</t>
  </si>
  <si>
    <t>Od čega: postojeće neprihodujuće izloženosti (Stari S3)</t>
  </si>
  <si>
    <t>Od čega: ukupne nove neprihodujuće izloženosi  (Ukupni novi S3)</t>
  </si>
  <si>
    <t xml:space="preserve"> Od čega: ukupne nove neprihodujuće izloženosti (novi S3)</t>
  </si>
  <si>
    <t xml:space="preserve">Od čega:  S1 Izloženosti </t>
  </si>
  <si>
    <t>Od čega: S2 Izloženosti</t>
  </si>
  <si>
    <t xml:space="preserve"> Od čega: ukupne nove neprihodujuće izloženost (Novi S3)</t>
  </si>
  <si>
    <t>a. Uglavnom podrži druge ugovorne strane povećanjem ili održavanjem izloženosti.</t>
  </si>
  <si>
    <t>b. Uglavnom smanji izloženost prema tim ugovornim stranama.</t>
  </si>
  <si>
    <t>c. Pasivno prilagodi izloženost slijedeći dinamiku privrednog sektora.</t>
  </si>
  <si>
    <t xml:space="preserve"> 1. Na osnovu ozbiljnosti uticaja tranzicijskih politika na privrednu aktivnost i procjene  drugih ugovornih strana, da li je strategija banke (izražena kao udio u ukupnom kreditnom portfoliju) da:</t>
  </si>
  <si>
    <t>Ako ste odabrali "a." objasnite glavne razloge  na kojem se zasniva strateški izbor banke</t>
  </si>
  <si>
    <t>a. Banka je ključni akter finansiranja ove privredne aktivnosti.</t>
  </si>
  <si>
    <t>b. Smatrate da će ova privredna aktivnost općenito imati koristi (ili neće uticati) od tranzicijskih politika.</t>
  </si>
  <si>
    <t>c. Smatrate da, iako će ova privredna aktivnost biti pod uticajem tranzicijskih politika, vaši klijenti jesu / će biti u dobroj poziciji da izdrže tranzicijske troškove i prilagode svoj poslovni model.</t>
  </si>
  <si>
    <t>d. Smatrate da će vaš okvir za upravljanje rizikom (ponovno određivanje cijena, odabir klijenata...) omogućiti banci da izbjegne smanjenje ROA prilagođenog riziku koji generiše ovaj sektor.</t>
  </si>
  <si>
    <t>e. Ostalo (navedite u koloni "Komentari").</t>
  </si>
  <si>
    <t>Ako ste odabrali "b." objasnite glavne razloge  na kojem se zasniva strateški izbor banke</t>
  </si>
  <si>
    <t>a. Ova privredna aktivnost predstavlja mali udio kreditne aktivnosti banke.</t>
  </si>
  <si>
    <t>b. Smatrate da će ova privredna aktivnost općenito biti pogođena tranzicijskim politikama, uključujući specifičan miks drugih ugovornih strana koje banka finansira.</t>
  </si>
  <si>
    <t>d. Ova privredna aktivnost podliježe internim sektorskim politikama ili obavezi javnih objava za koje se planira da dovedu do smanjenja izloženosti.</t>
  </si>
  <si>
    <t>f. Ostalo (navedite u koloni "Komentari").</t>
  </si>
  <si>
    <t>Ako ste odabrali "c." objasnite glavne razloge  na kojem se zasniva izbor banke</t>
  </si>
  <si>
    <t>a. Strateški pogled na ovaj sektor nije interno razvijen.</t>
  </si>
  <si>
    <t>b. Smatrate da ovaj sektor nije relevantan za tranzicijski rizik (ni u jednom slučaju).</t>
  </si>
  <si>
    <t>e. Zabrinutost koja se odnosi na reputacijski rizik.</t>
  </si>
  <si>
    <t>d. Ostalo (navedite u koloni "Komentari").</t>
  </si>
  <si>
    <t>2. Na osnovu dugoročne procjene rizika prema relevantnom scenariju i klimatskoj strategiji banke, očekujete li za ovaj privredni sektor:</t>
  </si>
  <si>
    <t>c. Ova privredna aktivnost predstavlja mali udio kreditne aktivnosti i nije strateška za banku.</t>
  </si>
  <si>
    <t>Pokrivenost za prihodujuće izloženosti (S1 i S2) (%)</t>
  </si>
  <si>
    <t xml:space="preserve"> *Sljedeća pitanja se odnose na interni okvir za testiranje otpornosti na stres/analizu scenarija za klimatske rizike.</t>
  </si>
  <si>
    <t>Da li su događaji povezani s klimom i okolišem uključeni u okvir testiranja operativnog rizika na stres/analizu scenarija banke?</t>
  </si>
  <si>
    <t>Ako "Ne": planira li banka to učiniti?</t>
  </si>
  <si>
    <t>Da li interne baze podataka i sistemi omogućavaju banci da identifikuje događaje operativnog rizika koji proizilaze iz pitanja povezanih s klimom i okolišem?</t>
  </si>
  <si>
    <t>Ako "Da":</t>
  </si>
  <si>
    <t>Ako "Ne": planira li banka uključiti pitanja povezana s klimom i okolišem u svoje menadžment informacione sisteme operativnog rizika?</t>
  </si>
  <si>
    <t>Da li banka uzima u obzir reputacijski rizik (koji proizilazi iz pitanja povezanih s klimom i okolišem) u okviru testiranja otpornosti na stres/analize scenarija?</t>
  </si>
  <si>
    <t xml:space="preserve">Medijske kampanje i inicijative udruženja potrošača koje se odnose na pitanja klime/okoliša koje doprinose pogoršanju javne percepcije i ugleda banke </t>
  </si>
  <si>
    <t>Broj i promjene u pritužbama klijenata koje se odnose na pitanja klime/okoliša</t>
  </si>
  <si>
    <t xml:space="preserve"> Ako "Da":</t>
  </si>
  <si>
    <t>Da li su na prihode banke (dobit prije oporezivanja) negativno uticali reputacijski rizični događaji proizašli iz pitanja povezanih s klimom i okolišem u posljednjih pet godina?</t>
  </si>
  <si>
    <t>Ako "Da": koji od sljedećih vrsta događaja su obuhvaćeni ovim okvirom? Odaberite:</t>
  </si>
  <si>
    <t>Ako je odgovor "Da" na pitanje 1, da li su rezultati testiranja otpornosti na stres/analize scenarija doveli do toga da banka razmatra ili planira poduzeti radnje za ublažavanje rizika nesavjesnog ponašanja/poslovanja koji proizilaze iz događaja povezanih s klimom i okolišem? Odaberite:</t>
  </si>
  <si>
    <t>Ako je odgovor "Da" na pitanje 1, da li su rezultati testiranja otpornosti na stres/analize scenarija doveli do toga da banka razmatra ili planira poduzeti radnje za ublažavanje fizičkih rizika koji proizilaze iz događaja povezanih s klimom i okolišem? Odaberite:</t>
  </si>
  <si>
    <t>Smanjena potražnja za kreditima (manji prihod od novog poslovanja)</t>
  </si>
  <si>
    <t>Povlačenje depozita (veći troškovi finansiranja)</t>
  </si>
  <si>
    <t>Gubitak tržišnog udjela (manji prihod)</t>
  </si>
  <si>
    <t>6.2. Odredite glavni kanal kroz koji je ostvaren negativni uticaj na prihode banke</t>
  </si>
  <si>
    <t>Ako ste odgovorili s "Da" na pitanje 5, da li su rezultati testiranja otpornosti na stres/analize scenarija doveli do toga da banka razmatra ili planira poduzeti radnje za ublažavanje reputacijskih rizika koji proizilaze iz događaja povezanih s klimom i okolišem? Odaberite:</t>
  </si>
  <si>
    <t>Da li su regulatorni zahtjevi koji se odnose na klimatske rizike promicali ili uticali na razvoj okvira testiranja otpornosti na stres za klimatske rizike?</t>
  </si>
  <si>
    <t>Da, mišljenje je izdato ili se očekuje da će biti izdato tokom 2025</t>
  </si>
  <si>
    <t>Da, mišljenje je izdato ili se očekuje da će biti izdato tijekom 2026</t>
  </si>
  <si>
    <t>Da, mišljenje se izdaje ili se očekuje da će biti izdato od 2027</t>
  </si>
  <si>
    <t>Scenarij pravovremene tranzicije</t>
  </si>
  <si>
    <t>Scenarij zakašnjele tranzicije</t>
  </si>
  <si>
    <t>Scenarij "vruće kuće" (hot house world)</t>
  </si>
  <si>
    <t>Zakašnjela tranzicija</t>
  </si>
  <si>
    <t>Scenarij</t>
  </si>
  <si>
    <t>Automatsko izračunavanje</t>
  </si>
  <si>
    <t>Ostalo (navedite)</t>
  </si>
  <si>
    <t>Da (navedite)</t>
  </si>
  <si>
    <t>M1_Upitnik</t>
  </si>
  <si>
    <t>M3_op_rep_procjena</t>
  </si>
  <si>
    <t>Ukoliko odgovorite "Da", Implementacija EU taksonomije</t>
  </si>
  <si>
    <t>Ukoliko odgovorite "Da", Ostali</t>
  </si>
  <si>
    <t>39. Da li su regulatorni zahtjevi koji se odnose na klimatske rizike promicali ili uticali na razvoj okvira testiranja otpornosti na stres za klimatske rizike?</t>
  </si>
  <si>
    <r>
      <rPr>
        <sz val="11"/>
        <color rgb="FFFF0000"/>
        <rFont val="Tahoma"/>
        <family val="2"/>
      </rPr>
      <t>Operativni</t>
    </r>
    <r>
      <rPr>
        <sz val="11"/>
        <color theme="0"/>
        <rFont val="Tahoma"/>
        <family val="2"/>
      </rPr>
      <t xml:space="preserve"> i reputacijski rizik</t>
    </r>
  </si>
  <si>
    <r>
      <t xml:space="preserve">Koji je ili će biti horizont prognoze projekcija testiranja otpornosti na stres za svaki ekstremnu vremensku priliku identificiran u pitanju </t>
    </r>
    <r>
      <rPr>
        <sz val="11"/>
        <color rgb="FFFF0000"/>
        <rFont val="Tahoma"/>
        <family val="2"/>
      </rPr>
      <t>27</t>
    </r>
    <r>
      <rPr>
        <sz val="11"/>
        <color theme="0"/>
        <rFont val="Tahoma"/>
        <family val="2"/>
      </rPr>
      <t>?</t>
    </r>
  </si>
  <si>
    <t>Navedeno u nastavku</t>
  </si>
  <si>
    <t>Putem drugog kanala tranzicijskog rizika (navedite)</t>
  </si>
  <si>
    <t>Ostalo, (navedite)</t>
  </si>
  <si>
    <t>Da, ostalo, (navedite)</t>
  </si>
  <si>
    <t>Javno dostupni scenariji, (navedite)</t>
  </si>
  <si>
    <t>Interno definisani scenariji, (navedite)</t>
  </si>
  <si>
    <t>Scenariji treće strane, (navedite)</t>
  </si>
  <si>
    <t>Kombinacija, (navedite)</t>
  </si>
  <si>
    <t>Za fizički rizik, podatke (alate) trećih strana, (navedite)</t>
  </si>
  <si>
    <t xml:space="preserve">Ukoliko je odgovor Da, navedite: Osnovni scenarij, navedite broj scenarija </t>
  </si>
  <si>
    <t xml:space="preserve">Ukolikoje odgovor Da, navedite: Srednji za fizički rizik, navedite broj scenarija </t>
  </si>
  <si>
    <t xml:space="preserve">Ukolikoje odgovor Da, navedite: Nepovoljan za fizički rizik, navedite broj scenarija </t>
  </si>
  <si>
    <t xml:space="preserve">Za fizički rizik, interno dostupne historijske podatke, navedite vremensko razdoblje </t>
  </si>
  <si>
    <t>5.1</t>
  </si>
  <si>
    <t>5.2</t>
  </si>
  <si>
    <t>5.3</t>
  </si>
  <si>
    <t>5.4</t>
  </si>
  <si>
    <t>6.1</t>
  </si>
  <si>
    <t>6.2</t>
  </si>
  <si>
    <t>(000 KM)</t>
  </si>
  <si>
    <t>Modul 2 - Metrika 1</t>
  </si>
  <si>
    <t>Modul 2 - Metrika 2</t>
  </si>
  <si>
    <t>M2_Metrika1</t>
  </si>
  <si>
    <t>M2_Metrika2</t>
  </si>
  <si>
    <t>Modul 3 Kratkoročni Prijelazni rizik Kreditni rizik</t>
  </si>
  <si>
    <t>Uključivanje prijelaznog rizika u okvir testiranja otpornosti na stres:</t>
  </si>
  <si>
    <t>Police osiguranja koje pokrivaju gubitke koji proizilaze iz prijelaznog rizika</t>
  </si>
  <si>
    <t>Statički, i fizički i prijelazni rizik</t>
  </si>
  <si>
    <t>Dinamički, prijelazni rizik</t>
  </si>
  <si>
    <t>Dinamički, i prijelazni i fizički rizik</t>
  </si>
  <si>
    <t xml:space="preserve">Ukolikoje odgovor Da, navedite: Srednji za prijelazni rizik, navedite broj scenarija </t>
  </si>
  <si>
    <t xml:space="preserve">Ukolikoje odgovor Da, navedite: Nepovoljan za prijelazni rizik, navedite broj scenarija </t>
  </si>
  <si>
    <t>Prijelazni rizik</t>
  </si>
  <si>
    <t>Ako ste na pitanje 26 odgovorili "Prijelazni rizik", koji su izvori vanjskog rizika uključeni ili će biti uključeni u okvir testiranja otpornosti na stres za klimatske rizike?</t>
  </si>
  <si>
    <t>Ako ste na pitanje 26 odgovorili "Prijelazni rizik", koji su izvori vanjskog rizika uključeni ili će biti uključeni u okvir testiranja otpornosti na stres za klimatske rizike? Odaberite:</t>
  </si>
  <si>
    <t>Ako ste na pitanje 26 odgovorili "Prijelazni rizik", koja je vrsta varijable modelirana ili će biti modelirana u okviru testiranje otpornosti na stres za klimatske rizike?</t>
  </si>
  <si>
    <t xml:space="preserve">Za prijelazni rizik, interno dostupne historijske podatke, navedite vremensko razdoblje </t>
  </si>
  <si>
    <t>Za prijelazni rizik, podatke (alate) trećih strana, (navedite)</t>
  </si>
  <si>
    <t>Ako ste na pitanje 26 odgovorili "Prijelazni rizik", koja je vrsta varijable modelirana ili će biti modelirana u okviru testiranje otpornosti na stres za klimatske rizike? Odaberite:</t>
  </si>
  <si>
    <t>O1 podaci (Aktuelni,Procijenjeni)</t>
  </si>
  <si>
    <t>O2 podaci (Aktuelni,Procijenjeni)</t>
  </si>
  <si>
    <t>O3 podaci (Aktuelni,Procijenjeni)</t>
  </si>
  <si>
    <t>O1 Emisije stakleničkih plinova (tCO2e)</t>
  </si>
  <si>
    <t>O2 Emisije stakleničkih plinova (tCO2e)</t>
  </si>
  <si>
    <t>O3 Emisije stakleničkih plinova (tCO2e)</t>
  </si>
  <si>
    <t>Emisije O1O2 (tCO2e)</t>
  </si>
  <si>
    <t>Emisije O1O2O3 (tCO2e)</t>
  </si>
  <si>
    <t>O1 Intenzitet stakleničkih plinova</t>
  </si>
  <si>
    <t>O2 Intenzitet stakleničkih plinova</t>
  </si>
  <si>
    <t>O3 Intenzitet stakleničkih plinova</t>
  </si>
  <si>
    <t>O1O2 Intenzitet stakleničkih plinova</t>
  </si>
  <si>
    <t>O1O2O3 Intenzitet stakleničkih plinova</t>
  </si>
  <si>
    <t>Metrika2 O1O2</t>
  </si>
  <si>
    <t>Metrika2 O1O2O3</t>
  </si>
  <si>
    <t>O1O2 ciljane druge ugovorne strane</t>
  </si>
  <si>
    <t>O1O2O3 ciljane druge ugovorne strane</t>
  </si>
  <si>
    <t>Ukupna izloženost O1O2</t>
  </si>
  <si>
    <t>Ukupna izloženost O1O2O3</t>
  </si>
  <si>
    <t>Metrika 2 O1O2</t>
  </si>
  <si>
    <t>Metrika 2 O1O2O3</t>
  </si>
  <si>
    <t>Metodologija za procjenu emisije O1 stakleničkih plinova</t>
  </si>
  <si>
    <t>Metodologija za procjenu emisije O2 stakleničkih plinova</t>
  </si>
  <si>
    <t>Metodologija za procjenu emisije O3 stakleničkih plinova</t>
  </si>
  <si>
    <t>Šifra druge ugovorne strane (JIB)</t>
  </si>
  <si>
    <t>Proizvodnja namještaja; Ostala prerađivačka industrija; Popravak i instaliranje mašina i opreme</t>
  </si>
  <si>
    <t>Izloženosti privrednih društava osigurane nekretninama - EPC</t>
  </si>
  <si>
    <t>Izloženosti privrednih društava osigurane nekretninama</t>
  </si>
  <si>
    <t>Datum</t>
  </si>
  <si>
    <t>(popunjavaju sve banke)</t>
  </si>
  <si>
    <t>Udio izloženosti druge ugovorne strane u NACE sektoru (%)</t>
  </si>
  <si>
    <t>Ukupni prihodi</t>
  </si>
  <si>
    <t xml:space="preserve">Ukupni operativni troškovi </t>
  </si>
  <si>
    <t>Izloženosti stanovništva osigurane nekretninama</t>
  </si>
  <si>
    <t>Ako ste odgovorili "Da" na pitanje 41, da li funkcija interne revizije pregleda odabrane kanale prenosa klimatskih rizika unutar okvira testiranja otpornosti na stres za klimatske rizike?</t>
  </si>
  <si>
    <t>Prosjek trogodišnjih prihoda druge ugovorne strane [2022, 2023, 2024] (u mil. KM)</t>
  </si>
  <si>
    <t>Izloženost prema drugoj ugovornoj strani (u mil. KM)</t>
  </si>
  <si>
    <t xml:space="preserve">Ukupna imovina </t>
  </si>
  <si>
    <t>FINANSIJSKI PODACI (u mil. KM)</t>
  </si>
  <si>
    <t>Tok 
S2-S1</t>
  </si>
  <si>
    <t>Tok 
S1-S2</t>
  </si>
  <si>
    <t>Tok 
SX-S3</t>
  </si>
  <si>
    <t>Tok 
S1-S3</t>
  </si>
  <si>
    <t>Tok 
S2-S3</t>
  </si>
  <si>
    <t>LGD
1-3</t>
  </si>
  <si>
    <t>LGD
2-3</t>
  </si>
  <si>
    <t>LRLT
1-2</t>
  </si>
  <si>
    <t>LRLT
2-2</t>
  </si>
  <si>
    <t>LRLT
3-3</t>
  </si>
  <si>
    <t>TR
1-3</t>
  </si>
  <si>
    <t>TR
1-2</t>
  </si>
  <si>
    <t>TR
2-3</t>
  </si>
  <si>
    <t>TR
2-1</t>
  </si>
  <si>
    <t>ECL 
S1-S2</t>
  </si>
  <si>
    <t>ECL 
S2-S2</t>
  </si>
  <si>
    <t>ECL 
SX-S3</t>
  </si>
  <si>
    <t>ECL 
S1-S3</t>
  </si>
  <si>
    <t>ECL 
S2-S3</t>
  </si>
  <si>
    <t>ECL ukup.  
SX-S3</t>
  </si>
  <si>
    <t>ECL ukup. 
S1-S3</t>
  </si>
  <si>
    <t>ECL ukup. 
S2-S3</t>
  </si>
  <si>
    <t>ECL 
S2-S1</t>
  </si>
  <si>
    <t xml:space="preserve"> ECL
 S1-S1</t>
  </si>
  <si>
    <t>Stari ECL  
S3-S3</t>
  </si>
  <si>
    <t>Od čega: stari S3</t>
  </si>
  <si>
    <t>Od čega: ukupni novi S3</t>
  </si>
  <si>
    <t>Od čega: ECL za S1 i S2</t>
  </si>
  <si>
    <t>Od čega: ECL za S3</t>
  </si>
  <si>
    <t>Pokrivenost S1 i S2 (%)</t>
  </si>
  <si>
    <t>Pokrivenost  S1 (%)</t>
  </si>
  <si>
    <t>Pokrivenost S2 (%)</t>
  </si>
  <si>
    <t>Pokrivenost S3 (%)</t>
  </si>
  <si>
    <t>MFMod Sektor/EPC kategorija</t>
  </si>
  <si>
    <t>Poljoprivreda</t>
  </si>
  <si>
    <t>Proizvodnja</t>
  </si>
  <si>
    <t>Trgovina i usluge</t>
  </si>
  <si>
    <t>Izloženosti privrednih društava koje nisu osigurane nekretninama/koje nisu EPC</t>
  </si>
  <si>
    <t>Energetika</t>
  </si>
  <si>
    <t>Promet nekretninama</t>
  </si>
  <si>
    <t>Transport i skladištenje</t>
  </si>
  <si>
    <t>Unos osnovnih podataka o banci, kontakt osobama, te da li je banka u obavezi dostaviti podatke za Modul 3</t>
  </si>
  <si>
    <t>Upitnik o okviru testiranja otpornosti na stres banke za klimatske rizike</t>
  </si>
  <si>
    <t>Unos informacija o prihodima, naknadama i provizijama, te izloženostima (za više informacija vidjeti metodološke napomene)</t>
  </si>
  <si>
    <t>Unos informacija o emisijama drugih ugovornih strana – Izračunavanje Metrika 2 (za više informacija vidjeti metodološke napomene)</t>
  </si>
  <si>
    <t>Unos historijskih podataka i projekcija parametara kreditnog rizika (za više informacija vidjeti metodološke napomene)</t>
  </si>
  <si>
    <t>Upitnik kvalitativna procjena temeljena na dinamičkom bilansu stanja</t>
  </si>
  <si>
    <t>Upitnik o operativnom/reputacijskom riziku (dio Modula 3)</t>
  </si>
  <si>
    <t>Kategorije polja</t>
  </si>
  <si>
    <t>Oblast</t>
  </si>
  <si>
    <t>Sudjelovanje u Modulu 3 (DA/NE)</t>
  </si>
  <si>
    <t>Kontakt osobe</t>
  </si>
  <si>
    <t>e-mail</t>
  </si>
  <si>
    <t xml:space="preserve">Naziv </t>
  </si>
  <si>
    <t>Ime i prezime</t>
  </si>
  <si>
    <t>Broj telefona</t>
  </si>
  <si>
    <t>М1_Upitnik</t>
  </si>
  <si>
    <t>М2_Metrika1</t>
  </si>
  <si>
    <t>М2_Metrika2</t>
  </si>
  <si>
    <t>М3_TR_ST_CR</t>
  </si>
  <si>
    <t>М3_TR_LT_CR_inputs</t>
  </si>
  <si>
    <t>М3_PR_FL_CR</t>
  </si>
  <si>
    <t>М3_op_rep_procjena</t>
  </si>
  <si>
    <t>Da li banka objavljuje ili namjerava objaviti bilo kakve rezultate testiranja otpornosti na stres za klimatske rizike u okviru javne objave podataka i informacija?</t>
  </si>
  <si>
    <t>Ako ste odgovorili "Da" na pitanje 1, kome se, osim internog izvještavanja, rezultati testiranja otpornosti na stres za klimatske rizike izvještavaju/objavljuju u okviru javne objave podataka i informacija ili drugih eksternih izvještaja?</t>
  </si>
  <si>
    <t>Investitori</t>
  </si>
  <si>
    <t xml:space="preserve">Ako identifikujete zelene izloženosti, da li su iste zasnovane na nekoj taksonomiji? </t>
  </si>
  <si>
    <t>Izloženosti stanovništva osigurane nekretninama koje nisu EPC</t>
  </si>
  <si>
    <t>EPC</t>
  </si>
  <si>
    <t>Non EPC</t>
  </si>
  <si>
    <t>Izloženosti stanovništva osigurane nekretninama - EPC</t>
  </si>
  <si>
    <t>Modul III - Prijelazni rizik - kratki rok - kreditni rizik</t>
  </si>
  <si>
    <t>Modul III - Prijelazni rizik - dugi rok - kreditni rizik</t>
  </si>
  <si>
    <t>Modul III - Fizički rizik - poplave - kreditni rizik</t>
  </si>
  <si>
    <t>Modul I - Kvalitativna procjena</t>
  </si>
  <si>
    <t>Modul II - Metrika klimatskih rizika 1</t>
  </si>
  <si>
    <t>Modul II - Metrika klimatskih rizika 2</t>
  </si>
  <si>
    <t>Modul III - Kvalitativna procjena operativnog/reputacionog rizika</t>
  </si>
  <si>
    <t>Datum_aktuelni podaci</t>
  </si>
  <si>
    <t>Ukupne obaveze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</si>
</sst>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_._0_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0"/>
      <name val="Tahoma"/>
      <family val="2"/>
    </font>
    <font>
      <i/>
      <sz val="10"/>
      <name val="Tahoma"/>
      <family val="2"/>
    </font>
    <font>
      <sz val="10"/>
      <color rgb="FF000000"/>
      <name val="Tahoma"/>
      <family val="2"/>
    </font>
    <font>
      <sz val="11"/>
      <color theme="1"/>
      <name val="Tahoma"/>
      <family val="2"/>
    </font>
    <font>
      <sz val="16"/>
      <color theme="1"/>
      <name val="Tahoma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b/>
      <sz val="11"/>
      <name val="Tahoma"/>
      <family val="2"/>
    </font>
    <font>
      <sz val="11"/>
      <color rgb="FFFF0000"/>
      <name val="Tahoma"/>
      <family val="2"/>
    </font>
    <font>
      <b/>
      <sz val="16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b/>
      <sz val="11"/>
      <color theme="0"/>
      <name val="Tahoma"/>
      <family val="2"/>
    </font>
    <font>
      <i/>
      <sz val="11"/>
      <name val="Tahoma"/>
      <family val="2"/>
    </font>
    <font>
      <sz val="11"/>
      <color rgb="FF000000"/>
      <name val="Tahoma"/>
      <family val="2"/>
    </font>
    <font>
      <b/>
      <sz val="16"/>
      <color theme="0"/>
      <name val="Tahoma"/>
      <family val="2"/>
    </font>
    <font>
      <b/>
      <i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11"/>
      <color rgb="FF236C91"/>
      <name val="Tahoma"/>
      <family val="2"/>
    </font>
    <font>
      <sz val="10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6C9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794C9"/>
        <bgColor indexed="64"/>
      </patternFill>
    </fill>
    <fill>
      <patternFill patternType="solid">
        <fgColor rgb="FF247198"/>
        <bgColor indexed="64"/>
      </patternFill>
    </fill>
    <fill>
      <patternFill patternType="solid">
        <fgColor rgb="FF236C91"/>
        <bgColor rgb="FF000000"/>
      </patternFill>
    </fill>
    <fill>
      <patternFill patternType="solid">
        <fgColor rgb="FF4794C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9" fillId="0" borderId="0"/>
    <xf numFmtId="0" fontId="9" fillId="0" borderId="0"/>
    <xf numFmtId="9" fontId="2" fillId="0" borderId="0" applyFont="0" applyFill="0" applyBorder="0" applyAlignment="0" applyProtection="0"/>
  </cellStyleXfs>
  <cellXfs count="227">
    <xf numFmtId="0" fontId="0" fillId="0" borderId="0" xfId="0"/>
    <xf numFmtId="0" fontId="3" fillId="3" borderId="1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5" fillId="1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/>
    <xf numFmtId="0" fontId="3" fillId="5" borderId="9" xfId="0" applyFont="1" applyFill="1" applyBorder="1" applyAlignment="1">
      <alignment horizontal="center" vertical="center"/>
    </xf>
    <xf numFmtId="10" fontId="4" fillId="10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9" xfId="0" applyFont="1" applyBorder="1" applyAlignment="1">
      <alignment horizontal="left" vertical="center"/>
    </xf>
    <xf numFmtId="0" fontId="6" fillId="15" borderId="9" xfId="0" applyFont="1" applyFill="1" applyBorder="1"/>
    <xf numFmtId="0" fontId="6" fillId="0" borderId="9" xfId="0" applyFont="1" applyBorder="1"/>
    <xf numFmtId="0" fontId="6" fillId="2" borderId="9" xfId="0" applyFont="1" applyFill="1" applyBorder="1" applyProtection="1">
      <protection locked="0"/>
    </xf>
    <xf numFmtId="0" fontId="11" fillId="0" borderId="0" xfId="0" applyFont="1"/>
    <xf numFmtId="0" fontId="12" fillId="5" borderId="9" xfId="5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top" wrapText="1"/>
    </xf>
    <xf numFmtId="0" fontId="6" fillId="4" borderId="9" xfId="0" applyFont="1" applyFill="1" applyBorder="1"/>
    <xf numFmtId="0" fontId="12" fillId="3" borderId="9" xfId="0" applyFont="1" applyFill="1" applyBorder="1" applyAlignment="1">
      <alignment horizontal="left" vertical="top" wrapText="1" indent="3"/>
    </xf>
    <xf numFmtId="0" fontId="6" fillId="4" borderId="9" xfId="0" applyFont="1" applyFill="1" applyBorder="1" applyProtection="1">
      <protection locked="0"/>
    </xf>
    <xf numFmtId="0" fontId="12" fillId="3" borderId="9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 indent="3"/>
    </xf>
    <xf numFmtId="0" fontId="12" fillId="5" borderId="9" xfId="5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0" xfId="0" applyFont="1"/>
    <xf numFmtId="0" fontId="6" fillId="2" borderId="9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>
      <alignment horizontal="right"/>
    </xf>
    <xf numFmtId="0" fontId="6" fillId="0" borderId="9" xfId="11" applyFont="1" applyBorder="1"/>
    <xf numFmtId="0" fontId="11" fillId="2" borderId="0" xfId="0" applyFont="1" applyFill="1"/>
    <xf numFmtId="0" fontId="19" fillId="3" borderId="9" xfId="0" applyFont="1" applyFill="1" applyBorder="1" applyAlignment="1">
      <alignment horizontal="center" vertical="center"/>
    </xf>
    <xf numFmtId="0" fontId="6" fillId="2" borderId="9" xfId="0" applyFont="1" applyFill="1" applyBorder="1"/>
    <xf numFmtId="3" fontId="20" fillId="9" borderId="9" xfId="0" applyNumberFormat="1" applyFont="1" applyFill="1" applyBorder="1" applyAlignment="1">
      <alignment horizontal="center" vertical="center"/>
    </xf>
    <xf numFmtId="0" fontId="6" fillId="13" borderId="9" xfId="0" applyFont="1" applyFill="1" applyBorder="1"/>
    <xf numFmtId="14" fontId="19" fillId="3" borderId="9" xfId="0" applyNumberFormat="1" applyFont="1" applyFill="1" applyBorder="1" applyAlignment="1">
      <alignment horizontal="center" vertical="center" wrapText="1"/>
    </xf>
    <xf numFmtId="0" fontId="19" fillId="5" borderId="9" xfId="10" applyFont="1" applyFill="1" applyBorder="1" applyAlignment="1">
      <alignment horizontal="center" vertical="center" wrapText="1"/>
    </xf>
    <xf numFmtId="164" fontId="6" fillId="0" borderId="0" xfId="0" applyNumberFormat="1" applyFont="1" applyProtection="1">
      <protection locked="0"/>
    </xf>
    <xf numFmtId="164" fontId="6" fillId="0" borderId="0" xfId="1" applyNumberFormat="1" applyFont="1" applyProtection="1"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11" borderId="9" xfId="0" applyFont="1" applyFill="1" applyBorder="1" applyProtection="1">
      <protection locked="0"/>
    </xf>
    <xf numFmtId="0" fontId="19" fillId="6" borderId="9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5" fillId="0" borderId="0" xfId="0" applyFont="1" applyProtection="1">
      <protection locked="0"/>
    </xf>
    <xf numFmtId="0" fontId="19" fillId="2" borderId="0" xfId="0" applyFont="1" applyFill="1"/>
    <xf numFmtId="0" fontId="12" fillId="5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left" vertical="center"/>
    </xf>
    <xf numFmtId="0" fontId="22" fillId="2" borderId="0" xfId="0" applyFont="1" applyFill="1"/>
    <xf numFmtId="0" fontId="19" fillId="5" borderId="9" xfId="0" applyFont="1" applyFill="1" applyBorder="1" applyAlignment="1">
      <alignment horizontal="center" vertical="center" wrapText="1"/>
    </xf>
    <xf numFmtId="49" fontId="19" fillId="3" borderId="9" xfId="3" applyNumberFormat="1" applyFont="1" applyFill="1" applyBorder="1" applyAlignment="1">
      <alignment horizontal="center" vertical="center" wrapText="1"/>
    </xf>
    <xf numFmtId="0" fontId="21" fillId="1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5" borderId="9" xfId="0" applyFont="1" applyFill="1" applyBorder="1" applyAlignment="1">
      <alignment horizontal="center" vertical="center"/>
    </xf>
    <xf numFmtId="2" fontId="6" fillId="0" borderId="9" xfId="0" applyNumberFormat="1" applyFont="1" applyBorder="1" applyAlignment="1" applyProtection="1">
      <alignment horizontal="left"/>
      <protection locked="0"/>
    </xf>
    <xf numFmtId="2" fontId="6" fillId="0" borderId="17" xfId="0" applyNumberFormat="1" applyFont="1" applyBorder="1" applyProtection="1">
      <protection locked="0"/>
    </xf>
    <xf numFmtId="10" fontId="6" fillId="0" borderId="17" xfId="0" applyNumberFormat="1" applyFont="1" applyBorder="1" applyProtection="1">
      <protection locked="0"/>
    </xf>
    <xf numFmtId="2" fontId="6" fillId="0" borderId="0" xfId="0" applyNumberFormat="1" applyFont="1" applyProtection="1">
      <protection locked="0"/>
    </xf>
    <xf numFmtId="10" fontId="6" fillId="0" borderId="0" xfId="0" applyNumberFormat="1" applyFont="1" applyProtection="1">
      <protection locked="0"/>
    </xf>
    <xf numFmtId="0" fontId="6" fillId="0" borderId="4" xfId="0" applyFont="1" applyBorder="1" applyProtection="1">
      <protection locked="0"/>
    </xf>
    <xf numFmtId="0" fontId="6" fillId="0" borderId="2" xfId="0" applyFont="1" applyBorder="1" applyProtection="1">
      <protection locked="0"/>
    </xf>
    <xf numFmtId="2" fontId="6" fillId="0" borderId="2" xfId="0" applyNumberFormat="1" applyFont="1" applyBorder="1" applyProtection="1">
      <protection locked="0"/>
    </xf>
    <xf numFmtId="10" fontId="6" fillId="0" borderId="2" xfId="0" applyNumberFormat="1" applyFont="1" applyBorder="1" applyProtection="1">
      <protection locked="0"/>
    </xf>
    <xf numFmtId="0" fontId="12" fillId="5" borderId="6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49" fontId="12" fillId="3" borderId="5" xfId="3" applyNumberFormat="1" applyFont="1" applyFill="1" applyBorder="1" applyAlignment="1">
      <alignment horizontal="center" vertical="center" wrapText="1"/>
    </xf>
    <xf numFmtId="49" fontId="12" fillId="3" borderId="5" xfId="3" applyNumberFormat="1" applyFont="1" applyFill="1" applyBorder="1" applyAlignment="1">
      <alignment horizontal="center" vertical="center"/>
    </xf>
    <xf numFmtId="49" fontId="12" fillId="3" borderId="5" xfId="3" applyNumberFormat="1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1" fillId="2" borderId="25" xfId="0" applyFont="1" applyFill="1" applyBorder="1" applyProtection="1">
      <protection locked="0"/>
    </xf>
    <xf numFmtId="0" fontId="12" fillId="8" borderId="22" xfId="0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/>
    </xf>
    <xf numFmtId="0" fontId="11" fillId="2" borderId="27" xfId="0" applyFont="1" applyFill="1" applyBorder="1" applyProtection="1">
      <protection locked="0"/>
    </xf>
    <xf numFmtId="0" fontId="12" fillId="8" borderId="4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1" fillId="2" borderId="18" xfId="0" applyFont="1" applyFill="1" applyBorder="1" applyProtection="1">
      <protection locked="0"/>
    </xf>
    <xf numFmtId="0" fontId="15" fillId="2" borderId="0" xfId="0" applyFont="1" applyFill="1"/>
    <xf numFmtId="0" fontId="7" fillId="2" borderId="0" xfId="0" applyFont="1" applyFill="1"/>
    <xf numFmtId="0" fontId="13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>
      <alignment vertical="center"/>
    </xf>
    <xf numFmtId="0" fontId="12" fillId="5" borderId="9" xfId="0" applyFont="1" applyFill="1" applyBorder="1" applyAlignment="1">
      <alignment horizontal="left" vertical="center"/>
    </xf>
    <xf numFmtId="0" fontId="19" fillId="6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10" fontId="20" fillId="10" borderId="9" xfId="0" applyNumberFormat="1" applyFont="1" applyFill="1" applyBorder="1" applyAlignment="1">
      <alignment horizontal="center" vertical="center" wrapText="1"/>
    </xf>
    <xf numFmtId="0" fontId="6" fillId="0" borderId="9" xfId="0" applyFont="1" applyBorder="1" applyProtection="1">
      <protection locked="0"/>
    </xf>
    <xf numFmtId="0" fontId="12" fillId="0" borderId="0" xfId="0" applyFont="1" applyAlignment="1">
      <alignment horizontal="center"/>
    </xf>
    <xf numFmtId="49" fontId="19" fillId="0" borderId="0" xfId="3" applyNumberFormat="1" applyFont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left" vertical="center"/>
    </xf>
    <xf numFmtId="0" fontId="21" fillId="12" borderId="9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 vertical="center"/>
    </xf>
    <xf numFmtId="10" fontId="10" fillId="9" borderId="9" xfId="1" applyNumberFormat="1" applyFont="1" applyFill="1" applyBorder="1" applyAlignment="1">
      <alignment horizontal="center" vertical="center"/>
    </xf>
    <xf numFmtId="4" fontId="10" fillId="10" borderId="9" xfId="0" applyNumberFormat="1" applyFont="1" applyFill="1" applyBorder="1" applyAlignment="1">
      <alignment horizontal="center" vertical="center"/>
    </xf>
    <xf numFmtId="4" fontId="10" fillId="9" borderId="9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4" fontId="10" fillId="9" borderId="9" xfId="1" applyNumberFormat="1" applyFont="1" applyFill="1" applyBorder="1" applyAlignment="1">
      <alignment horizontal="center" vertical="center"/>
    </xf>
    <xf numFmtId="4" fontId="19" fillId="3" borderId="26" xfId="0" applyNumberFormat="1" applyFont="1" applyFill="1" applyBorder="1" applyAlignment="1">
      <alignment horizontal="center" vertical="center" wrapText="1"/>
    </xf>
    <xf numFmtId="4" fontId="19" fillId="3" borderId="17" xfId="0" applyNumberFormat="1" applyFont="1" applyFill="1" applyBorder="1" applyAlignment="1">
      <alignment horizontal="center" vertical="center" wrapText="1"/>
    </xf>
    <xf numFmtId="10" fontId="24" fillId="7" borderId="29" xfId="1" applyNumberFormat="1" applyFont="1" applyFill="1" applyBorder="1" applyAlignment="1">
      <alignment horizontal="center" vertical="center" wrapText="1"/>
    </xf>
    <xf numFmtId="10" fontId="24" fillId="7" borderId="26" xfId="1" applyNumberFormat="1" applyFont="1" applyFill="1" applyBorder="1" applyAlignment="1">
      <alignment horizontal="center" vertical="center" wrapText="1"/>
    </xf>
    <xf numFmtId="4" fontId="24" fillId="7" borderId="26" xfId="0" applyNumberFormat="1" applyFont="1" applyFill="1" applyBorder="1" applyAlignment="1">
      <alignment horizontal="center" vertical="center" wrapText="1"/>
    </xf>
    <xf numFmtId="4" fontId="24" fillId="7" borderId="29" xfId="1" applyNumberFormat="1" applyFont="1" applyFill="1" applyBorder="1" applyAlignment="1">
      <alignment horizontal="center" vertical="center" wrapText="1"/>
    </xf>
    <xf numFmtId="4" fontId="24" fillId="7" borderId="26" xfId="1" applyNumberFormat="1" applyFont="1" applyFill="1" applyBorder="1" applyAlignment="1">
      <alignment horizontal="center" vertical="center" wrapText="1"/>
    </xf>
    <xf numFmtId="4" fontId="24" fillId="7" borderId="31" xfId="0" applyNumberFormat="1" applyFont="1" applyFill="1" applyBorder="1" applyAlignment="1">
      <alignment horizontal="center" vertical="center" wrapText="1"/>
    </xf>
    <xf numFmtId="4" fontId="24" fillId="7" borderId="24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Border="1" applyProtection="1">
      <protection locked="0"/>
    </xf>
    <xf numFmtId="10" fontId="6" fillId="0" borderId="9" xfId="0" applyNumberFormat="1" applyFont="1" applyBorder="1" applyProtection="1">
      <protection locked="0"/>
    </xf>
    <xf numFmtId="10" fontId="10" fillId="9" borderId="9" xfId="0" applyNumberFormat="1" applyFont="1" applyFill="1" applyBorder="1" applyAlignment="1">
      <alignment horizontal="center" vertical="center"/>
    </xf>
    <xf numFmtId="0" fontId="25" fillId="0" borderId="0" xfId="0" applyFont="1"/>
    <xf numFmtId="0" fontId="11" fillId="0" borderId="0" xfId="0" applyFont="1" applyAlignment="1">
      <alignment horizontal="center"/>
    </xf>
    <xf numFmtId="0" fontId="12" fillId="5" borderId="9" xfId="5" applyFont="1" applyFill="1" applyBorder="1" applyAlignment="1">
      <alignment horizontal="left" vertical="center" wrapText="1"/>
    </xf>
    <xf numFmtId="0" fontId="6" fillId="2" borderId="9" xfId="0" applyFont="1" applyFill="1" applyBorder="1" applyAlignment="1" applyProtection="1">
      <alignment vertical="center"/>
      <protection locked="0"/>
    </xf>
    <xf numFmtId="0" fontId="0" fillId="4" borderId="9" xfId="0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 wrapText="1" indent="4"/>
    </xf>
    <xf numFmtId="0" fontId="6" fillId="4" borderId="9" xfId="0" applyFont="1" applyFill="1" applyBorder="1" applyAlignment="1" applyProtection="1">
      <alignment vertical="center"/>
      <protection locked="0"/>
    </xf>
    <xf numFmtId="0" fontId="12" fillId="3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12" fillId="5" borderId="1" xfId="5" applyFont="1" applyFill="1" applyBorder="1" applyAlignment="1">
      <alignment horizontal="center" vertical="center" wrapText="1"/>
    </xf>
    <xf numFmtId="0" fontId="12" fillId="5" borderId="14" xfId="5" applyFont="1" applyFill="1" applyBorder="1" applyAlignment="1">
      <alignment horizontal="center" vertical="center" wrapText="1"/>
    </xf>
    <xf numFmtId="0" fontId="12" fillId="5" borderId="13" xfId="5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/>
    </xf>
    <xf numFmtId="0" fontId="19" fillId="14" borderId="0" xfId="0" applyFont="1" applyFill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2" fontId="6" fillId="2" borderId="9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 vertical="center"/>
    </xf>
    <xf numFmtId="0" fontId="10" fillId="0" borderId="0" xfId="0" applyFont="1"/>
    <xf numFmtId="49" fontId="12" fillId="3" borderId="5" xfId="3" applyNumberFormat="1" applyFont="1" applyFill="1" applyBorder="1" applyAlignment="1">
      <alignment horizontal="left" vertical="center" wrapText="1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2" borderId="27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14" fontId="6" fillId="4" borderId="9" xfId="0" applyNumberFormat="1" applyFont="1" applyFill="1" applyBorder="1"/>
    <xf numFmtId="14" fontId="6" fillId="0" borderId="9" xfId="0" applyNumberFormat="1" applyFont="1" applyBorder="1"/>
    <xf numFmtId="49" fontId="12" fillId="3" borderId="21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0" fillId="0" borderId="9" xfId="0" applyBorder="1" applyAlignment="1" applyProtection="1">
      <alignment wrapText="1"/>
      <protection locked="0"/>
    </xf>
    <xf numFmtId="0" fontId="23" fillId="3" borderId="9" xfId="0" applyFont="1" applyFill="1" applyBorder="1" applyAlignment="1">
      <alignment horizontal="center" vertical="center" wrapText="1"/>
    </xf>
    <xf numFmtId="10" fontId="24" fillId="7" borderId="9" xfId="1" applyNumberFormat="1" applyFont="1" applyFill="1" applyBorder="1" applyAlignment="1">
      <alignment horizontal="center" vertical="center" wrapText="1"/>
    </xf>
    <xf numFmtId="4" fontId="24" fillId="7" borderId="9" xfId="0" applyNumberFormat="1" applyFont="1" applyFill="1" applyBorder="1" applyAlignment="1">
      <alignment horizontal="center" vertical="center" wrapText="1"/>
    </xf>
    <xf numFmtId="4" fontId="19" fillId="3" borderId="9" xfId="0" applyNumberFormat="1" applyFont="1" applyFill="1" applyBorder="1" applyAlignment="1">
      <alignment horizontal="center" vertical="center" wrapText="1"/>
    </xf>
    <xf numFmtId="4" fontId="24" fillId="7" borderId="9" xfId="1" applyNumberFormat="1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6" fillId="11" borderId="9" xfId="0" applyFont="1" applyFill="1" applyBorder="1" applyAlignment="1" applyProtection="1">
      <alignment vertical="center"/>
      <protection locked="0"/>
    </xf>
    <xf numFmtId="0" fontId="6" fillId="11" borderId="9" xfId="0" applyFont="1" applyFill="1" applyBorder="1" applyAlignment="1" applyProtection="1">
      <alignment horizontal="left" vertical="center"/>
      <protection locked="0"/>
    </xf>
    <xf numFmtId="0" fontId="19" fillId="6" borderId="9" xfId="0" applyFont="1" applyFill="1" applyBorder="1" applyAlignment="1">
      <alignment horizontal="center" vertical="center"/>
    </xf>
    <xf numFmtId="4" fontId="26" fillId="9" borderId="9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 applyProtection="1">
      <alignment wrapText="1"/>
      <protection locked="0"/>
    </xf>
    <xf numFmtId="4" fontId="26" fillId="10" borderId="9" xfId="0" applyNumberFormat="1" applyFont="1" applyFill="1" applyBorder="1" applyAlignment="1">
      <alignment horizontal="center" vertical="center" wrapText="1"/>
    </xf>
    <xf numFmtId="10" fontId="26" fillId="9" borderId="9" xfId="1" applyNumberFormat="1" applyFont="1" applyFill="1" applyBorder="1" applyAlignment="1">
      <alignment horizontal="center" vertical="center" wrapText="1"/>
    </xf>
    <xf numFmtId="10" fontId="1" fillId="0" borderId="9" xfId="0" applyNumberFormat="1" applyFont="1" applyBorder="1" applyAlignment="1" applyProtection="1">
      <alignment wrapText="1"/>
      <protection locked="0"/>
    </xf>
    <xf numFmtId="10" fontId="26" fillId="10" borderId="9" xfId="0" applyNumberFormat="1" applyFont="1" applyFill="1" applyBorder="1" applyAlignment="1">
      <alignment horizontal="center" vertical="center" wrapText="1"/>
    </xf>
    <xf numFmtId="10" fontId="26" fillId="9" borderId="9" xfId="0" applyNumberFormat="1" applyFont="1" applyFill="1" applyBorder="1" applyAlignment="1">
      <alignment horizontal="center" vertical="center" wrapText="1"/>
    </xf>
    <xf numFmtId="4" fontId="26" fillId="9" borderId="9" xfId="1" applyNumberFormat="1" applyFont="1" applyFill="1" applyBorder="1" applyAlignment="1">
      <alignment horizontal="center" vertical="center" wrapText="1"/>
    </xf>
    <xf numFmtId="4" fontId="26" fillId="9" borderId="9" xfId="0" applyNumberFormat="1" applyFont="1" applyFill="1" applyBorder="1" applyAlignment="1">
      <alignment horizontal="center" vertical="center"/>
    </xf>
    <xf numFmtId="4" fontId="10" fillId="9" borderId="0" xfId="0" applyNumberFormat="1" applyFont="1" applyFill="1" applyAlignment="1">
      <alignment horizontal="center" vertical="center"/>
    </xf>
    <xf numFmtId="10" fontId="10" fillId="10" borderId="9" xfId="0" applyNumberFormat="1" applyFont="1" applyFill="1" applyBorder="1" applyAlignment="1">
      <alignment horizontal="center" vertical="center"/>
    </xf>
    <xf numFmtId="3" fontId="10" fillId="9" borderId="28" xfId="0" applyNumberFormat="1" applyFont="1" applyFill="1" applyBorder="1" applyAlignment="1">
      <alignment horizontal="center" vertical="center"/>
    </xf>
    <xf numFmtId="4" fontId="10" fillId="9" borderId="8" xfId="0" applyNumberFormat="1" applyFont="1" applyFill="1" applyBorder="1" applyAlignment="1">
      <alignment horizontal="center" vertical="center"/>
    </xf>
    <xf numFmtId="4" fontId="10" fillId="9" borderId="23" xfId="0" applyNumberFormat="1" applyFont="1" applyFill="1" applyBorder="1" applyAlignment="1">
      <alignment horizontal="center" vertical="center"/>
    </xf>
    <xf numFmtId="3" fontId="10" fillId="9" borderId="9" xfId="0" applyNumberFormat="1" applyFont="1" applyFill="1" applyBorder="1" applyAlignment="1">
      <alignment horizontal="center" vertical="center"/>
    </xf>
    <xf numFmtId="4" fontId="10" fillId="9" borderId="10" xfId="0" applyNumberFormat="1" applyFont="1" applyFill="1" applyBorder="1" applyAlignment="1">
      <alignment horizontal="center" vertical="center"/>
    </xf>
    <xf numFmtId="4" fontId="10" fillId="9" borderId="15" xfId="0" applyNumberFormat="1" applyFont="1" applyFill="1" applyBorder="1" applyAlignment="1">
      <alignment horizontal="center" vertical="center"/>
    </xf>
    <xf numFmtId="4" fontId="10" fillId="9" borderId="16" xfId="0" applyNumberFormat="1" applyFont="1" applyFill="1" applyBorder="1" applyAlignment="1">
      <alignment horizontal="center" vertical="center"/>
    </xf>
    <xf numFmtId="4" fontId="10" fillId="10" borderId="9" xfId="0" applyNumberFormat="1" applyFont="1" applyFill="1" applyBorder="1" applyAlignment="1">
      <alignment horizontal="center" vertical="center" wrapText="1"/>
    </xf>
    <xf numFmtId="10" fontId="10" fillId="10" borderId="9" xfId="0" applyNumberFormat="1" applyFont="1" applyFill="1" applyBorder="1" applyAlignment="1">
      <alignment horizontal="left" vertical="center" wrapText="1"/>
    </xf>
    <xf numFmtId="4" fontId="10" fillId="9" borderId="9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4" borderId="9" xfId="0" applyFont="1" applyFill="1" applyBorder="1" applyAlignment="1">
      <alignment horizontal="left"/>
    </xf>
    <xf numFmtId="0" fontId="19" fillId="3" borderId="9" xfId="0" applyFont="1" applyFill="1" applyBorder="1" applyAlignment="1">
      <alignment horizontal="center" vertical="center"/>
    </xf>
    <xf numFmtId="0" fontId="19" fillId="6" borderId="33" xfId="0" applyFont="1" applyFill="1" applyBorder="1" applyAlignment="1">
      <alignment horizontal="left" vertical="center"/>
    </xf>
    <xf numFmtId="0" fontId="12" fillId="5" borderId="0" xfId="5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49" fontId="19" fillId="3" borderId="9" xfId="3" applyNumberFormat="1" applyFont="1" applyFill="1" applyBorder="1" applyAlignment="1">
      <alignment horizontal="center" vertical="center"/>
    </xf>
    <xf numFmtId="4" fontId="24" fillId="7" borderId="9" xfId="0" applyNumberFormat="1" applyFont="1" applyFill="1" applyBorder="1" applyAlignment="1">
      <alignment horizontal="center" vertical="center" wrapText="1"/>
    </xf>
    <xf numFmtId="0" fontId="6" fillId="0" borderId="9" xfId="0" applyFont="1" applyBorder="1"/>
    <xf numFmtId="10" fontId="24" fillId="7" borderId="9" xfId="1" applyNumberFormat="1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left" vertical="center" wrapText="1"/>
    </xf>
    <xf numFmtId="0" fontId="7" fillId="0" borderId="0" xfId="0" applyFont="1"/>
    <xf numFmtId="0" fontId="22" fillId="3" borderId="37" xfId="0" applyFont="1" applyFill="1" applyBorder="1" applyAlignment="1">
      <alignment horizontal="left" vertical="center" wrapText="1"/>
    </xf>
    <xf numFmtId="0" fontId="22" fillId="3" borderId="38" xfId="0" applyFont="1" applyFill="1" applyBorder="1" applyAlignment="1">
      <alignment horizontal="left" vertical="center" wrapText="1"/>
    </xf>
    <xf numFmtId="10" fontId="24" fillId="7" borderId="4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24" fillId="7" borderId="4" xfId="0" applyNumberFormat="1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3" fillId="3" borderId="30" xfId="0" applyFont="1" applyFill="1" applyBorder="1" applyAlignment="1">
      <alignment horizontal="center" vertical="center" wrapText="1"/>
    </xf>
  </cellXfs>
  <cellStyles count="16">
    <cellStyle name="BvDAddIn_Currency" xfId="12" xr:uid="{6B6D8A1A-1BE4-4995-A4EF-606682A917C3}"/>
    <cellStyle name="Comma 10" xfId="4" xr:uid="{00000000-0005-0000-0000-000000000000}"/>
    <cellStyle name="Currency 2" xfId="8" xr:uid="{00000000-0005-0000-0000-000001000000}"/>
    <cellStyle name="HeadingTable" xfId="2" xr:uid="{00000000-0005-0000-0000-000002000000}"/>
    <cellStyle name="Hyperlink" xfId="11" builtinId="8"/>
    <cellStyle name="Normal" xfId="0" builtinId="0"/>
    <cellStyle name="Normal 10" xfId="5" xr:uid="{00000000-0005-0000-0000-000005000000}"/>
    <cellStyle name="Normal 10 2" xfId="13" xr:uid="{BFEB8516-EF3D-4B0F-B5F4-2804BDF36EED}"/>
    <cellStyle name="Normal 11 3" xfId="7" xr:uid="{00000000-0005-0000-0000-000006000000}"/>
    <cellStyle name="Normal 13 3" xfId="6" xr:uid="{00000000-0005-0000-0000-000007000000}"/>
    <cellStyle name="Normal 2 2 2" xfId="3" xr:uid="{00000000-0005-0000-0000-000008000000}"/>
    <cellStyle name="Normal 2 2 2 2" xfId="14" xr:uid="{156A8CB9-8B4A-49DE-96B4-632485AA0EF3}"/>
    <cellStyle name="Normal 2 4" xfId="9" xr:uid="{00000000-0005-0000-0000-000009000000}"/>
    <cellStyle name="Normal_ListMarketRiskParameters" xfId="10" xr:uid="{00000000-0005-0000-0000-00000A000000}"/>
    <cellStyle name="Percent" xfId="1" builtinId="5"/>
    <cellStyle name="Percent 2" xfId="15" xr:uid="{A059D1CC-E830-447A-A5DC-4A43F21E8ACA}"/>
  </cellStyles>
  <dxfs count="23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auto="1"/>
        </patternFill>
      </fill>
    </dxf>
    <dxf>
      <fill>
        <patternFill>
          <bgColor theme="0" tint="-0.14990691854609822"/>
        </patternFill>
      </fill>
    </dxf>
    <dxf>
      <fill>
        <patternFill>
          <bgColor theme="0" tint="-0.1499069185460982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069185460982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069185460982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069185460982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069185460982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0691854609822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0" tint="-4.9989318521683403E-2"/>
  </sheetPr>
  <dimension ref="A1:X41"/>
  <sheetViews>
    <sheetView showGridLines="0" tabSelected="1" zoomScaleNormal="100" workbookViewId="0">
      <selection activeCell="C20" sqref="C20"/>
    </sheetView>
  </sheetViews>
  <sheetFormatPr defaultColWidth="9.109375" defaultRowHeight="13.8" x14ac:dyDescent="0.25"/>
  <cols>
    <col min="1" max="1" width="9.109375" style="13"/>
    <col min="2" max="2" width="23.88671875" style="13" bestFit="1" customWidth="1"/>
    <col min="3" max="3" width="44.88671875" style="13" customWidth="1"/>
    <col min="4" max="4" width="14" style="13" customWidth="1"/>
    <col min="5" max="5" width="118" style="13" customWidth="1"/>
    <col min="6" max="6" width="14.5546875" style="13" customWidth="1"/>
    <col min="7" max="16384" width="9.109375" style="13"/>
  </cols>
  <sheetData>
    <row r="1" spans="1:24" ht="15.75" customHeight="1" x14ac:dyDescent="0.25">
      <c r="A1" s="7"/>
      <c r="B1" s="7"/>
      <c r="C1" s="7"/>
      <c r="D1" s="7"/>
      <c r="E1" s="3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7"/>
      <c r="B2" s="7"/>
      <c r="C2" s="22" t="s">
        <v>45</v>
      </c>
      <c r="D2" s="16"/>
      <c r="E2" s="166" t="s">
        <v>578</v>
      </c>
      <c r="F2" s="16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5.75" customHeight="1" x14ac:dyDescent="0.25">
      <c r="A4" s="7"/>
      <c r="B4" s="204" t="s">
        <v>299</v>
      </c>
      <c r="C4" s="204"/>
      <c r="D4" s="204"/>
      <c r="E4" s="204"/>
      <c r="F4" s="204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5.75" customHeight="1" x14ac:dyDescent="0.25">
      <c r="A5" s="7"/>
      <c r="B5" s="39" t="s">
        <v>297</v>
      </c>
      <c r="C5" s="204" t="s">
        <v>638</v>
      </c>
      <c r="D5" s="204"/>
      <c r="E5" s="204" t="s">
        <v>298</v>
      </c>
      <c r="F5" s="204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x14ac:dyDescent="0.25">
      <c r="A6" s="7"/>
      <c r="B6" s="37" t="s">
        <v>0</v>
      </c>
      <c r="C6" s="203" t="s">
        <v>0</v>
      </c>
      <c r="D6" s="203"/>
      <c r="E6" s="203" t="s">
        <v>630</v>
      </c>
      <c r="F6" s="20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x14ac:dyDescent="0.25">
      <c r="A7" s="7"/>
      <c r="B7" s="37" t="s">
        <v>504</v>
      </c>
      <c r="C7" s="203" t="s">
        <v>46</v>
      </c>
      <c r="D7" s="203"/>
      <c r="E7" s="203" t="s">
        <v>631</v>
      </c>
      <c r="F7" s="20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25">
      <c r="A8" s="7"/>
      <c r="B8" s="37" t="s">
        <v>533</v>
      </c>
      <c r="C8" s="203" t="s">
        <v>531</v>
      </c>
      <c r="D8" s="203"/>
      <c r="E8" s="203" t="s">
        <v>632</v>
      </c>
      <c r="F8" s="20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x14ac:dyDescent="0.25">
      <c r="A9" s="7"/>
      <c r="B9" s="37" t="s">
        <v>534</v>
      </c>
      <c r="C9" s="203" t="s">
        <v>532</v>
      </c>
      <c r="D9" s="203"/>
      <c r="E9" s="203" t="s">
        <v>633</v>
      </c>
      <c r="F9" s="20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x14ac:dyDescent="0.25">
      <c r="A10" s="7"/>
      <c r="B10" s="37" t="s">
        <v>1</v>
      </c>
      <c r="C10" s="203" t="s">
        <v>535</v>
      </c>
      <c r="D10" s="203"/>
      <c r="E10" s="203" t="s">
        <v>634</v>
      </c>
      <c r="F10" s="20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x14ac:dyDescent="0.25">
      <c r="A11" s="7"/>
      <c r="B11" s="37" t="s">
        <v>2</v>
      </c>
      <c r="C11" s="203" t="s">
        <v>47</v>
      </c>
      <c r="D11" s="203"/>
      <c r="E11" s="203" t="s">
        <v>635</v>
      </c>
      <c r="F11" s="20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x14ac:dyDescent="0.25">
      <c r="A12" s="7"/>
      <c r="B12" s="37" t="s">
        <v>3</v>
      </c>
      <c r="C12" s="203" t="s">
        <v>49</v>
      </c>
      <c r="D12" s="203"/>
      <c r="E12" s="203" t="s">
        <v>634</v>
      </c>
      <c r="F12" s="20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5.75" customHeight="1" x14ac:dyDescent="0.25">
      <c r="A13" s="7"/>
      <c r="B13" s="37" t="s">
        <v>505</v>
      </c>
      <c r="C13" s="203" t="s">
        <v>48</v>
      </c>
      <c r="D13" s="203"/>
      <c r="E13" s="203" t="s">
        <v>636</v>
      </c>
      <c r="F13" s="20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9.5" customHeight="1" x14ac:dyDescent="0.25">
      <c r="A15" s="7"/>
      <c r="B15" s="18" t="s">
        <v>637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5.7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5.75" customHeight="1" x14ac:dyDescent="0.25">
      <c r="A17" s="7"/>
      <c r="B17" s="40"/>
      <c r="C17" s="38" t="s">
        <v>50</v>
      </c>
      <c r="D17" s="38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5.75" customHeight="1" x14ac:dyDescent="0.25">
      <c r="A18" s="7"/>
      <c r="B18" s="41"/>
      <c r="C18" s="38" t="s">
        <v>501</v>
      </c>
      <c r="D18" s="3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5.75" customHeight="1" x14ac:dyDescent="0.25">
      <c r="A19" s="7"/>
      <c r="B19" s="42"/>
      <c r="C19" s="38" t="s">
        <v>51</v>
      </c>
      <c r="D19" s="3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5.75" customHeight="1" x14ac:dyDescent="0.25">
      <c r="A20" s="7"/>
      <c r="B20" s="22"/>
      <c r="C20" s="38" t="s">
        <v>52</v>
      </c>
      <c r="D20" s="3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5.75" customHeight="1" x14ac:dyDescent="0.25">
      <c r="A21" s="7"/>
      <c r="B21" s="43"/>
      <c r="C21" s="38" t="s">
        <v>53</v>
      </c>
      <c r="D21" s="3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5.75" customHeight="1" x14ac:dyDescent="0.25">
      <c r="A22" s="7"/>
      <c r="B22" s="44"/>
      <c r="C22" s="38" t="s">
        <v>54</v>
      </c>
      <c r="D22" s="38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5">
      <c r="B26" s="161"/>
      <c r="C26" s="161"/>
      <c r="D26" s="161"/>
      <c r="E26" s="161"/>
    </row>
    <row r="27" spans="1:24" x14ac:dyDescent="0.25">
      <c r="B27" s="161"/>
      <c r="C27" s="161"/>
      <c r="D27" s="161"/>
      <c r="E27" s="161"/>
    </row>
    <row r="28" spans="1:24" x14ac:dyDescent="0.25">
      <c r="B28" s="161"/>
      <c r="C28" s="161"/>
      <c r="D28" s="161"/>
      <c r="E28" s="161"/>
    </row>
    <row r="29" spans="1:24" x14ac:dyDescent="0.25">
      <c r="B29" s="161"/>
      <c r="C29" s="161"/>
      <c r="D29" s="161"/>
      <c r="E29" s="161"/>
    </row>
    <row r="30" spans="1:24" x14ac:dyDescent="0.25">
      <c r="B30" s="161"/>
      <c r="C30" s="161"/>
      <c r="D30" s="161"/>
      <c r="E30" s="161"/>
    </row>
    <row r="31" spans="1:24" x14ac:dyDescent="0.25">
      <c r="B31" s="161"/>
      <c r="C31" s="161"/>
      <c r="D31" s="161"/>
      <c r="E31" s="161"/>
    </row>
    <row r="32" spans="1:24" x14ac:dyDescent="0.25">
      <c r="B32" s="161"/>
      <c r="C32" s="161"/>
      <c r="D32" s="161"/>
      <c r="E32" s="161"/>
    </row>
    <row r="33" spans="2:5" x14ac:dyDescent="0.25">
      <c r="B33" s="161"/>
      <c r="C33" s="161"/>
      <c r="D33" s="161"/>
      <c r="E33" s="161"/>
    </row>
    <row r="34" spans="2:5" x14ac:dyDescent="0.25">
      <c r="B34" s="161"/>
      <c r="C34" s="161"/>
      <c r="D34" s="161"/>
      <c r="E34" s="161"/>
    </row>
    <row r="35" spans="2:5" x14ac:dyDescent="0.25">
      <c r="B35" s="161"/>
      <c r="C35" s="161"/>
      <c r="D35" s="161"/>
      <c r="E35" s="161"/>
    </row>
    <row r="36" spans="2:5" x14ac:dyDescent="0.25">
      <c r="B36" s="161"/>
      <c r="C36" s="161"/>
      <c r="D36" s="161"/>
      <c r="E36" s="161"/>
    </row>
    <row r="37" spans="2:5" x14ac:dyDescent="0.25">
      <c r="B37" s="161"/>
      <c r="C37" s="161"/>
      <c r="D37" s="161"/>
      <c r="E37" s="161"/>
    </row>
    <row r="38" spans="2:5" x14ac:dyDescent="0.25">
      <c r="B38" s="161"/>
      <c r="C38" s="161"/>
      <c r="D38" s="161"/>
      <c r="E38" s="161"/>
    </row>
    <row r="39" spans="2:5" x14ac:dyDescent="0.25">
      <c r="B39" s="161"/>
      <c r="C39" s="161"/>
      <c r="D39" s="161"/>
      <c r="E39" s="161"/>
    </row>
    <row r="40" spans="2:5" x14ac:dyDescent="0.25">
      <c r="B40" s="161"/>
      <c r="C40" s="161"/>
      <c r="D40" s="161"/>
      <c r="E40" s="161"/>
    </row>
    <row r="41" spans="2:5" x14ac:dyDescent="0.25">
      <c r="B41" s="161"/>
      <c r="C41" s="161"/>
      <c r="D41" s="161"/>
      <c r="E41" s="161"/>
    </row>
  </sheetData>
  <mergeCells count="19">
    <mergeCell ref="B4:F4"/>
    <mergeCell ref="E5:F5"/>
    <mergeCell ref="C5:D5"/>
    <mergeCell ref="C6:D6"/>
    <mergeCell ref="C7:D7"/>
    <mergeCell ref="C10:D10"/>
    <mergeCell ref="C11:D11"/>
    <mergeCell ref="C12:D12"/>
    <mergeCell ref="C13:D13"/>
    <mergeCell ref="E6:F6"/>
    <mergeCell ref="E7:F7"/>
    <mergeCell ref="E8:F8"/>
    <mergeCell ref="E9:F9"/>
    <mergeCell ref="E10:F10"/>
    <mergeCell ref="E11:F11"/>
    <mergeCell ref="E12:F12"/>
    <mergeCell ref="E13:F13"/>
    <mergeCell ref="C8:D8"/>
    <mergeCell ref="C9:D9"/>
  </mergeCells>
  <hyperlinks>
    <hyperlink ref="B6" location="Input!A1" display="Input" xr:uid="{FBB5E72C-597D-46F7-81A8-C755C39FB3BD}"/>
    <hyperlink ref="B7" location="M1_Upitnik!A1" display="M1 Questionnaire" xr:uid="{0F7699A8-A4DD-4AF3-B97C-79544656A812}"/>
    <hyperlink ref="B10" location="M3_TR_ST_CR!A1" display="M3_TR_ST_CR" xr:uid="{F103B662-13D5-4C97-8BFA-436443942A8F}"/>
    <hyperlink ref="B11" location="M3_TR_LT_CR_inputs!A1" display="M3_TR_LT_CR_inputs" xr:uid="{852853A8-C60C-44E6-9329-3771DC003712}"/>
    <hyperlink ref="B12" location="M3_PR_FL_CR!A1" display="M3_PR_FL_CR" xr:uid="{CE42C5D6-619F-4F30-8558-60BCD3589CAC}"/>
    <hyperlink ref="B13" location="M3_op_rep_procjena!A1" display="M3_op_rep_Assessment" xr:uid="{E1B69524-0C34-4D16-A507-37B44A818777}"/>
    <hyperlink ref="B8" location="M2_Metrika1!A1" display="M2_Metrika1" xr:uid="{58769486-93BE-43FC-B9D6-0A9A13D9BEA9}"/>
    <hyperlink ref="B9" location="M2_Metrika2!A1" display="M2_Metrika2" xr:uid="{6AB33086-D639-484A-8DA8-07B091385EA6}"/>
  </hyperlinks>
  <pageMargins left="0.7" right="0.7" top="0.75" bottom="0.75" header="0.3" footer="0.3"/>
  <pageSetup orientation="portrait"/>
  <headerFooter>
    <oddHeader>&amp;LSB/21/151/07c&amp;R&amp;"Arial"&amp;10&amp;K000000 ECB-PUBLIC&amp;1#_x000D_&amp;"Calibri"&amp;11&amp;K000000&amp;"-,Bold"ECB-CONFIDENTIAL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BM28"/>
  <sheetViews>
    <sheetView zoomScale="70" zoomScaleNormal="70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D34" sqref="D34"/>
    </sheetView>
  </sheetViews>
  <sheetFormatPr defaultColWidth="9.109375" defaultRowHeight="13.8" x14ac:dyDescent="0.25"/>
  <cols>
    <col min="1" max="1" width="19.44140625" style="13" customWidth="1"/>
    <col min="2" max="2" width="11.33203125" style="13" customWidth="1"/>
    <col min="3" max="3" width="24.44140625" style="13" bestFit="1" customWidth="1"/>
    <col min="4" max="4" width="26.88671875" style="13" bestFit="1" customWidth="1"/>
    <col min="5" max="5" width="10.44140625" style="13" customWidth="1"/>
    <col min="6" max="6" width="58" style="13" customWidth="1"/>
    <col min="7" max="7" width="25.33203125" style="13" customWidth="1"/>
    <col min="8" max="64" width="12.77734375" style="13" customWidth="1"/>
    <col min="65" max="16384" width="9.109375" style="13"/>
  </cols>
  <sheetData>
    <row r="1" spans="1:65" ht="95.25" customHeight="1" x14ac:dyDescent="0.35">
      <c r="A1" s="100" t="s">
        <v>662</v>
      </c>
      <c r="B1" s="102"/>
      <c r="C1" s="102"/>
      <c r="D1" s="102"/>
      <c r="E1" s="102"/>
      <c r="F1" s="7"/>
      <c r="G1" s="7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</row>
    <row r="2" spans="1:65" ht="15.75" customHeight="1" thickBot="1" x14ac:dyDescent="0.3">
      <c r="A2" s="7"/>
      <c r="B2" s="102"/>
      <c r="C2" s="102"/>
      <c r="D2" s="102"/>
      <c r="E2" s="102"/>
      <c r="F2" s="7"/>
      <c r="G2" s="76">
        <v>1</v>
      </c>
      <c r="H2" s="76">
        <v>2</v>
      </c>
      <c r="I2" s="76">
        <v>3</v>
      </c>
      <c r="J2" s="76">
        <v>4</v>
      </c>
      <c r="K2" s="76">
        <v>5</v>
      </c>
      <c r="L2" s="76">
        <v>6</v>
      </c>
      <c r="M2" s="76">
        <v>7</v>
      </c>
      <c r="N2" s="76">
        <v>8</v>
      </c>
      <c r="O2" s="76">
        <v>9</v>
      </c>
      <c r="P2" s="76">
        <v>10</v>
      </c>
      <c r="Q2" s="76">
        <v>11</v>
      </c>
      <c r="R2" s="76">
        <v>12</v>
      </c>
      <c r="S2" s="76">
        <v>13</v>
      </c>
      <c r="T2" s="76">
        <v>14</v>
      </c>
      <c r="U2" s="76">
        <v>15</v>
      </c>
      <c r="V2" s="76">
        <v>16</v>
      </c>
      <c r="W2" s="76">
        <v>17</v>
      </c>
      <c r="X2" s="76">
        <v>18</v>
      </c>
      <c r="Y2" s="76">
        <v>19</v>
      </c>
      <c r="Z2" s="76">
        <v>20</v>
      </c>
      <c r="AA2" s="76">
        <v>21</v>
      </c>
      <c r="AB2" s="76">
        <v>22</v>
      </c>
      <c r="AC2" s="76">
        <v>23</v>
      </c>
      <c r="AD2" s="76">
        <v>24</v>
      </c>
      <c r="AE2" s="76">
        <v>25</v>
      </c>
      <c r="AF2" s="76">
        <v>26</v>
      </c>
      <c r="AG2" s="76">
        <v>27</v>
      </c>
      <c r="AH2" s="76">
        <v>28</v>
      </c>
      <c r="AI2" s="76">
        <v>29</v>
      </c>
      <c r="AJ2" s="76">
        <v>30</v>
      </c>
      <c r="AK2" s="76">
        <v>31</v>
      </c>
      <c r="AL2" s="76">
        <v>32</v>
      </c>
      <c r="AM2" s="76">
        <v>33</v>
      </c>
      <c r="AN2" s="76">
        <v>34</v>
      </c>
      <c r="AO2" s="76">
        <v>35</v>
      </c>
      <c r="AP2" s="76">
        <v>36</v>
      </c>
      <c r="AQ2" s="76">
        <v>37</v>
      </c>
      <c r="AR2" s="76">
        <v>38</v>
      </c>
      <c r="AS2" s="76">
        <v>39</v>
      </c>
      <c r="AT2" s="76">
        <v>40</v>
      </c>
      <c r="AU2" s="76">
        <v>41</v>
      </c>
      <c r="AV2" s="76">
        <v>42</v>
      </c>
      <c r="AW2" s="76">
        <v>43</v>
      </c>
      <c r="AX2" s="76">
        <v>44</v>
      </c>
      <c r="AY2" s="76">
        <v>45</v>
      </c>
      <c r="AZ2" s="76">
        <v>46</v>
      </c>
      <c r="BA2" s="76">
        <v>47</v>
      </c>
      <c r="BB2" s="76">
        <v>48</v>
      </c>
      <c r="BC2" s="76">
        <v>49</v>
      </c>
      <c r="BD2" s="76">
        <v>50</v>
      </c>
      <c r="BE2" s="76">
        <v>51</v>
      </c>
      <c r="BF2" s="76">
        <v>52</v>
      </c>
      <c r="BG2" s="76">
        <v>53</v>
      </c>
      <c r="BH2" s="76">
        <v>54</v>
      </c>
      <c r="BI2" s="76">
        <v>55</v>
      </c>
      <c r="BJ2" s="76">
        <v>56</v>
      </c>
      <c r="BK2" s="76">
        <v>57</v>
      </c>
      <c r="BL2" s="76">
        <v>58</v>
      </c>
    </row>
    <row r="3" spans="1:65" ht="26.25" customHeight="1" thickBot="1" x14ac:dyDescent="0.3">
      <c r="F3" s="169" t="s">
        <v>203</v>
      </c>
      <c r="G3" s="107" t="s">
        <v>204</v>
      </c>
      <c r="H3" s="225" t="s">
        <v>174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2" t="s">
        <v>175</v>
      </c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4" t="s">
        <v>205</v>
      </c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</row>
    <row r="4" spans="1:65" ht="175.2" customHeight="1" thickBot="1" x14ac:dyDescent="0.3">
      <c r="A4" s="67" t="s">
        <v>57</v>
      </c>
      <c r="B4" s="114" t="s">
        <v>258</v>
      </c>
      <c r="C4" s="114" t="s">
        <v>146</v>
      </c>
      <c r="D4" s="106" t="s">
        <v>37</v>
      </c>
      <c r="E4" s="106" t="s">
        <v>147</v>
      </c>
      <c r="F4" s="107" t="s">
        <v>148</v>
      </c>
      <c r="G4" s="115" t="s">
        <v>149</v>
      </c>
      <c r="H4" s="107" t="s">
        <v>183</v>
      </c>
      <c r="I4" s="124" t="s">
        <v>447</v>
      </c>
      <c r="J4" s="125" t="s">
        <v>448</v>
      </c>
      <c r="K4" s="124" t="s">
        <v>150</v>
      </c>
      <c r="L4" s="124" t="s">
        <v>444</v>
      </c>
      <c r="M4" s="124" t="s">
        <v>449</v>
      </c>
      <c r="N4" s="124" t="s">
        <v>151</v>
      </c>
      <c r="O4" s="124" t="s">
        <v>152</v>
      </c>
      <c r="P4" s="124" t="s">
        <v>153</v>
      </c>
      <c r="Q4" s="124" t="s">
        <v>154</v>
      </c>
      <c r="R4" s="124" t="s">
        <v>155</v>
      </c>
      <c r="S4" s="124" t="s">
        <v>156</v>
      </c>
      <c r="T4" s="124" t="s">
        <v>157</v>
      </c>
      <c r="U4" s="124" t="s">
        <v>158</v>
      </c>
      <c r="V4" s="124" t="s">
        <v>159</v>
      </c>
      <c r="W4" s="126" t="s">
        <v>160</v>
      </c>
      <c r="X4" s="127" t="s">
        <v>28</v>
      </c>
      <c r="Y4" s="127" t="s">
        <v>29</v>
      </c>
      <c r="Z4" s="127" t="s">
        <v>30</v>
      </c>
      <c r="AA4" s="127" t="s">
        <v>31</v>
      </c>
      <c r="AB4" s="127" t="s">
        <v>161</v>
      </c>
      <c r="AC4" s="128" t="s">
        <v>162</v>
      </c>
      <c r="AD4" s="128" t="s">
        <v>163</v>
      </c>
      <c r="AE4" s="128" t="s">
        <v>193</v>
      </c>
      <c r="AF4" s="128" t="s">
        <v>164</v>
      </c>
      <c r="AG4" s="127" t="s">
        <v>165</v>
      </c>
      <c r="AH4" s="127" t="s">
        <v>32</v>
      </c>
      <c r="AI4" s="127" t="s">
        <v>33</v>
      </c>
      <c r="AJ4" s="127" t="s">
        <v>34</v>
      </c>
      <c r="AK4" s="127" t="s">
        <v>35</v>
      </c>
      <c r="AL4" s="127" t="s">
        <v>36</v>
      </c>
      <c r="AM4" s="129" t="s">
        <v>199</v>
      </c>
      <c r="AN4" s="130" t="s">
        <v>166</v>
      </c>
      <c r="AO4" s="128" t="s">
        <v>167</v>
      </c>
      <c r="AP4" s="128" t="s">
        <v>200</v>
      </c>
      <c r="AQ4" s="128" t="s">
        <v>201</v>
      </c>
      <c r="AR4" s="128" t="s">
        <v>168</v>
      </c>
      <c r="AS4" s="128" t="s">
        <v>194</v>
      </c>
      <c r="AT4" s="128" t="s">
        <v>195</v>
      </c>
      <c r="AU4" s="128" t="s">
        <v>197</v>
      </c>
      <c r="AV4" s="128" t="s">
        <v>196</v>
      </c>
      <c r="AW4" s="128" t="s">
        <v>198</v>
      </c>
      <c r="AX4" s="128" t="s">
        <v>183</v>
      </c>
      <c r="AY4" s="128" t="s">
        <v>442</v>
      </c>
      <c r="AZ4" s="128" t="s">
        <v>443</v>
      </c>
      <c r="BA4" s="131" t="s">
        <v>150</v>
      </c>
      <c r="BB4" s="128" t="s">
        <v>444</v>
      </c>
      <c r="BC4" s="128" t="s">
        <v>445</v>
      </c>
      <c r="BD4" s="128" t="s">
        <v>151</v>
      </c>
      <c r="BE4" s="128" t="s">
        <v>169</v>
      </c>
      <c r="BF4" s="128" t="s">
        <v>170</v>
      </c>
      <c r="BG4" s="128" t="s">
        <v>154</v>
      </c>
      <c r="BH4" s="128" t="s">
        <v>155</v>
      </c>
      <c r="BI4" s="128" t="s">
        <v>472</v>
      </c>
      <c r="BJ4" s="128" t="s">
        <v>157</v>
      </c>
      <c r="BK4" s="128" t="s">
        <v>158</v>
      </c>
      <c r="BL4" s="132" t="s">
        <v>172</v>
      </c>
    </row>
    <row r="5" spans="1:65" x14ac:dyDescent="0.25">
      <c r="A5" s="76">
        <v>1</v>
      </c>
      <c r="B5" s="116" t="s">
        <v>207</v>
      </c>
      <c r="C5" s="117" t="s">
        <v>43</v>
      </c>
      <c r="D5" s="118" t="s">
        <v>135</v>
      </c>
      <c r="E5" s="108">
        <v>2024</v>
      </c>
      <c r="F5" s="69" t="s">
        <v>577</v>
      </c>
      <c r="G5" s="110"/>
      <c r="H5" s="190">
        <f t="shared" ref="H5:H28" si="0">I5+J5</f>
        <v>0</v>
      </c>
      <c r="I5" s="133"/>
      <c r="J5" s="133"/>
      <c r="K5" s="133"/>
      <c r="L5" s="120"/>
      <c r="M5" s="120"/>
      <c r="N5" s="121">
        <f>O5+R5</f>
        <v>0</v>
      </c>
      <c r="O5" s="121">
        <f t="shared" ref="O5:O28" si="1">P5+Q5</f>
        <v>0</v>
      </c>
      <c r="P5" s="133"/>
      <c r="Q5" s="133"/>
      <c r="R5" s="133"/>
      <c r="S5" s="119">
        <f t="shared" ref="S5:S28" si="2">IF(H5=0,0,O5/H5)</f>
        <v>0</v>
      </c>
      <c r="T5" s="119">
        <f t="shared" ref="T5:T28" si="3">IF(I5=0,0,P5/I5)</f>
        <v>0</v>
      </c>
      <c r="U5" s="119">
        <f t="shared" ref="U5:U28" si="4">IF(J5=0,0,Q5/J5)</f>
        <v>0</v>
      </c>
      <c r="V5" s="119">
        <f t="shared" ref="V5:V28" si="5">IF(K5=0,0,R5/K5)</f>
        <v>0</v>
      </c>
      <c r="W5" s="119">
        <f t="shared" ref="W5:W28" si="6">IF(H5=0,0,AD5/H5)</f>
        <v>0</v>
      </c>
      <c r="X5" s="134"/>
      <c r="Y5" s="134"/>
      <c r="Z5" s="134"/>
      <c r="AA5" s="134"/>
      <c r="AB5" s="133"/>
      <c r="AC5" s="133"/>
      <c r="AD5" s="121">
        <f t="shared" ref="AD5:AD28" si="7">AE5+AF5</f>
        <v>0</v>
      </c>
      <c r="AE5" s="133"/>
      <c r="AF5" s="133"/>
      <c r="AG5" s="191"/>
      <c r="AH5" s="134"/>
      <c r="AI5" s="134"/>
      <c r="AJ5" s="134"/>
      <c r="AK5" s="134"/>
      <c r="AL5" s="134"/>
      <c r="AM5" s="120"/>
      <c r="AN5" s="120"/>
      <c r="AO5" s="133"/>
      <c r="AP5" s="120"/>
      <c r="AQ5" s="120"/>
      <c r="AR5" s="120"/>
      <c r="AS5" s="120"/>
      <c r="AT5" s="120"/>
      <c r="AU5" s="120"/>
      <c r="AV5" s="120"/>
      <c r="AW5" s="133"/>
      <c r="AX5" s="121">
        <f t="shared" ref="AX5:AX28" si="8">AY5+AZ5</f>
        <v>0</v>
      </c>
      <c r="AY5" s="133"/>
      <c r="AZ5" s="133"/>
      <c r="BA5" s="133"/>
      <c r="BB5" s="120"/>
      <c r="BC5" s="120"/>
      <c r="BD5" s="121">
        <f t="shared" ref="BD5:BD28" si="9">BE5+BH5</f>
        <v>0</v>
      </c>
      <c r="BE5" s="121">
        <f t="shared" ref="BE5:BE28" si="10">BF5+BG5</f>
        <v>0</v>
      </c>
      <c r="BF5" s="133"/>
      <c r="BG5" s="133"/>
      <c r="BH5" s="121">
        <f t="shared" ref="BH5:BH12" si="11">AO5+AW5</f>
        <v>0</v>
      </c>
      <c r="BI5" s="121">
        <f t="shared" ref="BI5:BI28" si="12">IFERROR(BE5/AX5,0)</f>
        <v>0</v>
      </c>
      <c r="BJ5" s="119">
        <f t="shared" ref="BJ5:BJ28" si="13">IFERROR(BF5/AY5,0)</f>
        <v>0</v>
      </c>
      <c r="BK5" s="119">
        <f t="shared" ref="BK5:BK28" si="14">IFERROR(BG5/AZ5,0)</f>
        <v>0</v>
      </c>
      <c r="BL5" s="135">
        <f t="shared" ref="BL5:BL28" si="15">IFERROR(BH5/BA5,0)</f>
        <v>0</v>
      </c>
    </row>
    <row r="6" spans="1:65" x14ac:dyDescent="0.25">
      <c r="A6" s="76">
        <v>2</v>
      </c>
      <c r="B6" s="122" t="s">
        <v>208</v>
      </c>
      <c r="C6" s="117" t="s">
        <v>43</v>
      </c>
      <c r="D6" s="118" t="s">
        <v>135</v>
      </c>
      <c r="E6" s="108">
        <v>2024</v>
      </c>
      <c r="F6" s="69" t="s">
        <v>577</v>
      </c>
      <c r="G6" s="110"/>
      <c r="H6" s="190">
        <f t="shared" si="0"/>
        <v>0</v>
      </c>
      <c r="I6" s="133"/>
      <c r="J6" s="133"/>
      <c r="K6" s="133"/>
      <c r="L6" s="120"/>
      <c r="M6" s="120"/>
      <c r="N6" s="121">
        <f t="shared" ref="N6:N28" si="16">O6+R6</f>
        <v>0</v>
      </c>
      <c r="O6" s="121">
        <f t="shared" si="1"/>
        <v>0</v>
      </c>
      <c r="P6" s="133"/>
      <c r="Q6" s="133"/>
      <c r="R6" s="133"/>
      <c r="S6" s="119">
        <f t="shared" si="2"/>
        <v>0</v>
      </c>
      <c r="T6" s="119">
        <f t="shared" si="3"/>
        <v>0</v>
      </c>
      <c r="U6" s="119">
        <f t="shared" si="4"/>
        <v>0</v>
      </c>
      <c r="V6" s="119">
        <f t="shared" si="5"/>
        <v>0</v>
      </c>
      <c r="W6" s="119">
        <f t="shared" si="6"/>
        <v>0</v>
      </c>
      <c r="X6" s="134"/>
      <c r="Y6" s="134"/>
      <c r="Z6" s="134"/>
      <c r="AA6" s="134"/>
      <c r="AB6" s="133"/>
      <c r="AC6" s="133"/>
      <c r="AD6" s="121">
        <f t="shared" si="7"/>
        <v>0</v>
      </c>
      <c r="AE6" s="133"/>
      <c r="AF6" s="133"/>
      <c r="AG6" s="191"/>
      <c r="AH6" s="134"/>
      <c r="AI6" s="134"/>
      <c r="AJ6" s="134"/>
      <c r="AK6" s="134"/>
      <c r="AL6" s="134"/>
      <c r="AM6" s="120"/>
      <c r="AN6" s="120"/>
      <c r="AO6" s="133"/>
      <c r="AP6" s="120"/>
      <c r="AQ6" s="120"/>
      <c r="AR6" s="120"/>
      <c r="AS6" s="120"/>
      <c r="AT6" s="120"/>
      <c r="AU6" s="120"/>
      <c r="AV6" s="120"/>
      <c r="AW6" s="133"/>
      <c r="AX6" s="121">
        <f t="shared" si="8"/>
        <v>0</v>
      </c>
      <c r="AY6" s="133"/>
      <c r="AZ6" s="133"/>
      <c r="BA6" s="133"/>
      <c r="BB6" s="120"/>
      <c r="BC6" s="120"/>
      <c r="BD6" s="121">
        <f t="shared" si="9"/>
        <v>0</v>
      </c>
      <c r="BE6" s="121">
        <f t="shared" si="10"/>
        <v>0</v>
      </c>
      <c r="BF6" s="133"/>
      <c r="BG6" s="133"/>
      <c r="BH6" s="121">
        <f t="shared" si="11"/>
        <v>0</v>
      </c>
      <c r="BI6" s="121">
        <f t="shared" si="12"/>
        <v>0</v>
      </c>
      <c r="BJ6" s="119">
        <f t="shared" si="13"/>
        <v>0</v>
      </c>
      <c r="BK6" s="119">
        <f t="shared" si="14"/>
        <v>0</v>
      </c>
      <c r="BL6" s="135">
        <f t="shared" si="15"/>
        <v>0</v>
      </c>
    </row>
    <row r="7" spans="1:65" x14ac:dyDescent="0.25">
      <c r="A7" s="76">
        <v>3</v>
      </c>
      <c r="B7" s="116" t="s">
        <v>209</v>
      </c>
      <c r="C7" s="117" t="s">
        <v>43</v>
      </c>
      <c r="D7" s="118" t="s">
        <v>135</v>
      </c>
      <c r="E7" s="108">
        <v>2024</v>
      </c>
      <c r="F7" s="69" t="s">
        <v>577</v>
      </c>
      <c r="G7" s="110"/>
      <c r="H7" s="190">
        <f t="shared" si="0"/>
        <v>0</v>
      </c>
      <c r="I7" s="133"/>
      <c r="J7" s="133"/>
      <c r="K7" s="133"/>
      <c r="L7" s="120"/>
      <c r="M7" s="120"/>
      <c r="N7" s="121">
        <f t="shared" si="16"/>
        <v>0</v>
      </c>
      <c r="O7" s="121">
        <f t="shared" si="1"/>
        <v>0</v>
      </c>
      <c r="P7" s="133"/>
      <c r="Q7" s="133"/>
      <c r="R7" s="133"/>
      <c r="S7" s="119">
        <f t="shared" si="2"/>
        <v>0</v>
      </c>
      <c r="T7" s="119">
        <f t="shared" si="3"/>
        <v>0</v>
      </c>
      <c r="U7" s="119">
        <f t="shared" si="4"/>
        <v>0</v>
      </c>
      <c r="V7" s="119">
        <f t="shared" si="5"/>
        <v>0</v>
      </c>
      <c r="W7" s="119">
        <f t="shared" si="6"/>
        <v>0</v>
      </c>
      <c r="X7" s="134"/>
      <c r="Y7" s="134"/>
      <c r="Z7" s="134"/>
      <c r="AA7" s="134"/>
      <c r="AB7" s="133"/>
      <c r="AC7" s="133"/>
      <c r="AD7" s="121">
        <f t="shared" si="7"/>
        <v>0</v>
      </c>
      <c r="AE7" s="133"/>
      <c r="AF7" s="133"/>
      <c r="AG7" s="191"/>
      <c r="AH7" s="134"/>
      <c r="AI7" s="134"/>
      <c r="AJ7" s="134"/>
      <c r="AK7" s="134"/>
      <c r="AL7" s="134"/>
      <c r="AM7" s="120"/>
      <c r="AN7" s="120"/>
      <c r="AO7" s="133"/>
      <c r="AP7" s="120"/>
      <c r="AQ7" s="120"/>
      <c r="AR7" s="120"/>
      <c r="AS7" s="120"/>
      <c r="AT7" s="120"/>
      <c r="AU7" s="120"/>
      <c r="AV7" s="120"/>
      <c r="AW7" s="133"/>
      <c r="AX7" s="121">
        <f t="shared" si="8"/>
        <v>0</v>
      </c>
      <c r="AY7" s="133"/>
      <c r="AZ7" s="133"/>
      <c r="BA7" s="133"/>
      <c r="BB7" s="120"/>
      <c r="BC7" s="120"/>
      <c r="BD7" s="121">
        <f t="shared" si="9"/>
        <v>0</v>
      </c>
      <c r="BE7" s="121">
        <f t="shared" si="10"/>
        <v>0</v>
      </c>
      <c r="BF7" s="133"/>
      <c r="BG7" s="133"/>
      <c r="BH7" s="121">
        <f t="shared" si="11"/>
        <v>0</v>
      </c>
      <c r="BI7" s="121">
        <f t="shared" si="12"/>
        <v>0</v>
      </c>
      <c r="BJ7" s="119">
        <f t="shared" si="13"/>
        <v>0</v>
      </c>
      <c r="BK7" s="119">
        <f t="shared" si="14"/>
        <v>0</v>
      </c>
      <c r="BL7" s="135">
        <f t="shared" si="15"/>
        <v>0</v>
      </c>
    </row>
    <row r="8" spans="1:65" x14ac:dyDescent="0.25">
      <c r="A8" s="76">
        <v>4</v>
      </c>
      <c r="B8" s="122" t="s">
        <v>210</v>
      </c>
      <c r="C8" s="117" t="s">
        <v>43</v>
      </c>
      <c r="D8" s="118" t="s">
        <v>135</v>
      </c>
      <c r="E8" s="108">
        <v>2024</v>
      </c>
      <c r="F8" s="69" t="s">
        <v>577</v>
      </c>
      <c r="G8" s="110"/>
      <c r="H8" s="190">
        <f t="shared" si="0"/>
        <v>0</v>
      </c>
      <c r="I8" s="133"/>
      <c r="J8" s="133"/>
      <c r="K8" s="133"/>
      <c r="L8" s="120"/>
      <c r="M8" s="120"/>
      <c r="N8" s="121">
        <f t="shared" si="16"/>
        <v>0</v>
      </c>
      <c r="O8" s="121">
        <f t="shared" si="1"/>
        <v>0</v>
      </c>
      <c r="P8" s="133"/>
      <c r="Q8" s="133"/>
      <c r="R8" s="133"/>
      <c r="S8" s="119">
        <f t="shared" si="2"/>
        <v>0</v>
      </c>
      <c r="T8" s="119">
        <f t="shared" si="3"/>
        <v>0</v>
      </c>
      <c r="U8" s="119">
        <f t="shared" si="4"/>
        <v>0</v>
      </c>
      <c r="V8" s="119">
        <f t="shared" si="5"/>
        <v>0</v>
      </c>
      <c r="W8" s="119">
        <f t="shared" si="6"/>
        <v>0</v>
      </c>
      <c r="X8" s="134"/>
      <c r="Y8" s="134"/>
      <c r="Z8" s="134"/>
      <c r="AA8" s="134"/>
      <c r="AB8" s="133"/>
      <c r="AC8" s="133"/>
      <c r="AD8" s="121">
        <f t="shared" si="7"/>
        <v>0</v>
      </c>
      <c r="AE8" s="133"/>
      <c r="AF8" s="133"/>
      <c r="AG8" s="191"/>
      <c r="AH8" s="134"/>
      <c r="AI8" s="134"/>
      <c r="AJ8" s="134"/>
      <c r="AK8" s="134"/>
      <c r="AL8" s="134"/>
      <c r="AM8" s="120"/>
      <c r="AN8" s="120"/>
      <c r="AO8" s="133"/>
      <c r="AP8" s="120"/>
      <c r="AQ8" s="120"/>
      <c r="AR8" s="120"/>
      <c r="AS8" s="120"/>
      <c r="AT8" s="120"/>
      <c r="AU8" s="120"/>
      <c r="AV8" s="120"/>
      <c r="AW8" s="133"/>
      <c r="AX8" s="121">
        <f t="shared" si="8"/>
        <v>0</v>
      </c>
      <c r="AY8" s="133"/>
      <c r="AZ8" s="133"/>
      <c r="BA8" s="133"/>
      <c r="BB8" s="120"/>
      <c r="BC8" s="120"/>
      <c r="BD8" s="121">
        <f t="shared" si="9"/>
        <v>0</v>
      </c>
      <c r="BE8" s="121">
        <f t="shared" si="10"/>
        <v>0</v>
      </c>
      <c r="BF8" s="133"/>
      <c r="BG8" s="133"/>
      <c r="BH8" s="121">
        <f t="shared" si="11"/>
        <v>0</v>
      </c>
      <c r="BI8" s="121">
        <f t="shared" si="12"/>
        <v>0</v>
      </c>
      <c r="BJ8" s="119">
        <f t="shared" si="13"/>
        <v>0</v>
      </c>
      <c r="BK8" s="119">
        <f t="shared" si="14"/>
        <v>0</v>
      </c>
      <c r="BL8" s="135">
        <f t="shared" si="15"/>
        <v>0</v>
      </c>
    </row>
    <row r="9" spans="1:65" x14ac:dyDescent="0.25">
      <c r="A9" s="76">
        <v>5</v>
      </c>
      <c r="B9" s="116" t="s">
        <v>207</v>
      </c>
      <c r="C9" s="117" t="s">
        <v>43</v>
      </c>
      <c r="D9" s="118" t="s">
        <v>135</v>
      </c>
      <c r="E9" s="108">
        <v>2024</v>
      </c>
      <c r="F9" s="69" t="s">
        <v>583</v>
      </c>
      <c r="G9" s="110"/>
      <c r="H9" s="190">
        <f t="shared" si="0"/>
        <v>0</v>
      </c>
      <c r="I9" s="133"/>
      <c r="J9" s="133"/>
      <c r="K9" s="133"/>
      <c r="L9" s="120"/>
      <c r="M9" s="120"/>
      <c r="N9" s="121">
        <f t="shared" si="16"/>
        <v>0</v>
      </c>
      <c r="O9" s="121">
        <f t="shared" si="1"/>
        <v>0</v>
      </c>
      <c r="P9" s="133"/>
      <c r="Q9" s="133"/>
      <c r="R9" s="133"/>
      <c r="S9" s="119">
        <f t="shared" si="2"/>
        <v>0</v>
      </c>
      <c r="T9" s="119">
        <f t="shared" si="3"/>
        <v>0</v>
      </c>
      <c r="U9" s="119">
        <f t="shared" si="4"/>
        <v>0</v>
      </c>
      <c r="V9" s="119">
        <f t="shared" si="5"/>
        <v>0</v>
      </c>
      <c r="W9" s="119">
        <f t="shared" si="6"/>
        <v>0</v>
      </c>
      <c r="X9" s="134"/>
      <c r="Y9" s="134"/>
      <c r="Z9" s="134"/>
      <c r="AA9" s="134"/>
      <c r="AB9" s="133"/>
      <c r="AC9" s="133"/>
      <c r="AD9" s="121">
        <f t="shared" si="7"/>
        <v>0</v>
      </c>
      <c r="AE9" s="133"/>
      <c r="AF9" s="133"/>
      <c r="AG9" s="191"/>
      <c r="AH9" s="134"/>
      <c r="AI9" s="134"/>
      <c r="AJ9" s="134"/>
      <c r="AK9" s="134"/>
      <c r="AL9" s="134"/>
      <c r="AM9" s="120"/>
      <c r="AN9" s="120"/>
      <c r="AO9" s="133"/>
      <c r="AP9" s="120"/>
      <c r="AQ9" s="120"/>
      <c r="AR9" s="120"/>
      <c r="AS9" s="120"/>
      <c r="AT9" s="120"/>
      <c r="AU9" s="120"/>
      <c r="AV9" s="120"/>
      <c r="AW9" s="133"/>
      <c r="AX9" s="121">
        <f t="shared" si="8"/>
        <v>0</v>
      </c>
      <c r="AY9" s="133"/>
      <c r="AZ9" s="133"/>
      <c r="BA9" s="133"/>
      <c r="BB9" s="120"/>
      <c r="BC9" s="120"/>
      <c r="BD9" s="121">
        <f t="shared" si="9"/>
        <v>0</v>
      </c>
      <c r="BE9" s="121">
        <f t="shared" si="10"/>
        <v>0</v>
      </c>
      <c r="BF9" s="133"/>
      <c r="BG9" s="133"/>
      <c r="BH9" s="121">
        <f t="shared" si="11"/>
        <v>0</v>
      </c>
      <c r="BI9" s="121">
        <f t="shared" si="12"/>
        <v>0</v>
      </c>
      <c r="BJ9" s="119">
        <f t="shared" si="13"/>
        <v>0</v>
      </c>
      <c r="BK9" s="119">
        <f t="shared" si="14"/>
        <v>0</v>
      </c>
      <c r="BL9" s="135">
        <f t="shared" si="15"/>
        <v>0</v>
      </c>
    </row>
    <row r="10" spans="1:65" x14ac:dyDescent="0.25">
      <c r="A10" s="76">
        <v>6</v>
      </c>
      <c r="B10" s="122" t="s">
        <v>208</v>
      </c>
      <c r="C10" s="117" t="s">
        <v>43</v>
      </c>
      <c r="D10" s="118" t="s">
        <v>135</v>
      </c>
      <c r="E10" s="108">
        <v>2024</v>
      </c>
      <c r="F10" s="69" t="s">
        <v>583</v>
      </c>
      <c r="G10" s="110"/>
      <c r="H10" s="190">
        <f t="shared" si="0"/>
        <v>0</v>
      </c>
      <c r="I10" s="133"/>
      <c r="J10" s="133"/>
      <c r="K10" s="133"/>
      <c r="L10" s="120"/>
      <c r="M10" s="120"/>
      <c r="N10" s="121">
        <f t="shared" si="16"/>
        <v>0</v>
      </c>
      <c r="O10" s="121">
        <f t="shared" si="1"/>
        <v>0</v>
      </c>
      <c r="P10" s="133"/>
      <c r="Q10" s="133"/>
      <c r="R10" s="133"/>
      <c r="S10" s="119">
        <f t="shared" si="2"/>
        <v>0</v>
      </c>
      <c r="T10" s="119">
        <f t="shared" si="3"/>
        <v>0</v>
      </c>
      <c r="U10" s="119">
        <f t="shared" si="4"/>
        <v>0</v>
      </c>
      <c r="V10" s="119">
        <f t="shared" si="5"/>
        <v>0</v>
      </c>
      <c r="W10" s="119">
        <f t="shared" si="6"/>
        <v>0</v>
      </c>
      <c r="X10" s="134"/>
      <c r="Y10" s="134"/>
      <c r="Z10" s="134"/>
      <c r="AA10" s="134"/>
      <c r="AB10" s="133"/>
      <c r="AC10" s="133"/>
      <c r="AD10" s="121">
        <f t="shared" si="7"/>
        <v>0</v>
      </c>
      <c r="AE10" s="133"/>
      <c r="AF10" s="133"/>
      <c r="AG10" s="191"/>
      <c r="AH10" s="134"/>
      <c r="AI10" s="134"/>
      <c r="AJ10" s="134"/>
      <c r="AK10" s="134"/>
      <c r="AL10" s="134"/>
      <c r="AM10" s="120"/>
      <c r="AN10" s="120"/>
      <c r="AO10" s="133"/>
      <c r="AP10" s="120"/>
      <c r="AQ10" s="120"/>
      <c r="AR10" s="120"/>
      <c r="AS10" s="120"/>
      <c r="AT10" s="120"/>
      <c r="AU10" s="120"/>
      <c r="AV10" s="120"/>
      <c r="AW10" s="133"/>
      <c r="AX10" s="121">
        <f t="shared" si="8"/>
        <v>0</v>
      </c>
      <c r="AY10" s="133"/>
      <c r="AZ10" s="133"/>
      <c r="BA10" s="133"/>
      <c r="BB10" s="120"/>
      <c r="BC10" s="120"/>
      <c r="BD10" s="121">
        <f t="shared" si="9"/>
        <v>0</v>
      </c>
      <c r="BE10" s="121">
        <f t="shared" si="10"/>
        <v>0</v>
      </c>
      <c r="BF10" s="133"/>
      <c r="BG10" s="133"/>
      <c r="BH10" s="121">
        <f t="shared" si="11"/>
        <v>0</v>
      </c>
      <c r="BI10" s="121">
        <f t="shared" si="12"/>
        <v>0</v>
      </c>
      <c r="BJ10" s="119">
        <f t="shared" si="13"/>
        <v>0</v>
      </c>
      <c r="BK10" s="119">
        <f t="shared" si="14"/>
        <v>0</v>
      </c>
      <c r="BL10" s="135">
        <f t="shared" si="15"/>
        <v>0</v>
      </c>
    </row>
    <row r="11" spans="1:65" x14ac:dyDescent="0.25">
      <c r="A11" s="76">
        <v>7</v>
      </c>
      <c r="B11" s="116" t="s">
        <v>209</v>
      </c>
      <c r="C11" s="117" t="s">
        <v>43</v>
      </c>
      <c r="D11" s="118" t="s">
        <v>135</v>
      </c>
      <c r="E11" s="108">
        <v>2024</v>
      </c>
      <c r="F11" s="69" t="s">
        <v>583</v>
      </c>
      <c r="G11" s="110"/>
      <c r="H11" s="190">
        <f t="shared" si="0"/>
        <v>0</v>
      </c>
      <c r="I11" s="133"/>
      <c r="J11" s="133"/>
      <c r="K11" s="133"/>
      <c r="L11" s="120"/>
      <c r="M11" s="120"/>
      <c r="N11" s="121">
        <f t="shared" si="16"/>
        <v>0</v>
      </c>
      <c r="O11" s="121">
        <f t="shared" si="1"/>
        <v>0</v>
      </c>
      <c r="P11" s="133"/>
      <c r="Q11" s="133"/>
      <c r="R11" s="133"/>
      <c r="S11" s="119">
        <f t="shared" si="2"/>
        <v>0</v>
      </c>
      <c r="T11" s="119">
        <f t="shared" si="3"/>
        <v>0</v>
      </c>
      <c r="U11" s="119">
        <f t="shared" si="4"/>
        <v>0</v>
      </c>
      <c r="V11" s="119">
        <f t="shared" si="5"/>
        <v>0</v>
      </c>
      <c r="W11" s="119">
        <f t="shared" si="6"/>
        <v>0</v>
      </c>
      <c r="X11" s="134"/>
      <c r="Y11" s="134"/>
      <c r="Z11" s="134"/>
      <c r="AA11" s="134"/>
      <c r="AB11" s="133"/>
      <c r="AC11" s="133"/>
      <c r="AD11" s="121">
        <f t="shared" si="7"/>
        <v>0</v>
      </c>
      <c r="AE11" s="133"/>
      <c r="AF11" s="133"/>
      <c r="AG11" s="191"/>
      <c r="AH11" s="134"/>
      <c r="AI11" s="134"/>
      <c r="AJ11" s="134"/>
      <c r="AK11" s="134"/>
      <c r="AL11" s="134"/>
      <c r="AM11" s="120"/>
      <c r="AN11" s="120"/>
      <c r="AO11" s="133"/>
      <c r="AP11" s="120"/>
      <c r="AQ11" s="120"/>
      <c r="AR11" s="120"/>
      <c r="AS11" s="120"/>
      <c r="AT11" s="120"/>
      <c r="AU11" s="120"/>
      <c r="AV11" s="120"/>
      <c r="AW11" s="133"/>
      <c r="AX11" s="121">
        <f t="shared" si="8"/>
        <v>0</v>
      </c>
      <c r="AY11" s="133"/>
      <c r="AZ11" s="133"/>
      <c r="BA11" s="133"/>
      <c r="BB11" s="120"/>
      <c r="BC11" s="120"/>
      <c r="BD11" s="121">
        <f t="shared" si="9"/>
        <v>0</v>
      </c>
      <c r="BE11" s="121">
        <f t="shared" si="10"/>
        <v>0</v>
      </c>
      <c r="BF11" s="133"/>
      <c r="BG11" s="133"/>
      <c r="BH11" s="121">
        <f t="shared" si="11"/>
        <v>0</v>
      </c>
      <c r="BI11" s="121">
        <f t="shared" si="12"/>
        <v>0</v>
      </c>
      <c r="BJ11" s="119">
        <f t="shared" si="13"/>
        <v>0</v>
      </c>
      <c r="BK11" s="119">
        <f t="shared" si="14"/>
        <v>0</v>
      </c>
      <c r="BL11" s="135">
        <f t="shared" si="15"/>
        <v>0</v>
      </c>
    </row>
    <row r="12" spans="1:65" x14ac:dyDescent="0.25">
      <c r="A12" s="76">
        <v>8</v>
      </c>
      <c r="B12" s="122" t="s">
        <v>210</v>
      </c>
      <c r="C12" s="117" t="s">
        <v>43</v>
      </c>
      <c r="D12" s="118" t="s">
        <v>135</v>
      </c>
      <c r="E12" s="108">
        <v>2024</v>
      </c>
      <c r="F12" s="69" t="s">
        <v>583</v>
      </c>
      <c r="G12" s="110"/>
      <c r="H12" s="190">
        <f t="shared" si="0"/>
        <v>0</v>
      </c>
      <c r="I12" s="133"/>
      <c r="J12" s="133"/>
      <c r="K12" s="133"/>
      <c r="L12" s="120"/>
      <c r="M12" s="120"/>
      <c r="N12" s="121">
        <f t="shared" si="16"/>
        <v>0</v>
      </c>
      <c r="O12" s="121">
        <f t="shared" si="1"/>
        <v>0</v>
      </c>
      <c r="P12" s="133"/>
      <c r="Q12" s="133"/>
      <c r="R12" s="133"/>
      <c r="S12" s="119">
        <f t="shared" si="2"/>
        <v>0</v>
      </c>
      <c r="T12" s="119">
        <f t="shared" si="3"/>
        <v>0</v>
      </c>
      <c r="U12" s="119">
        <f t="shared" si="4"/>
        <v>0</v>
      </c>
      <c r="V12" s="119">
        <f t="shared" si="5"/>
        <v>0</v>
      </c>
      <c r="W12" s="119">
        <f t="shared" si="6"/>
        <v>0</v>
      </c>
      <c r="X12" s="134"/>
      <c r="Y12" s="134"/>
      <c r="Z12" s="134"/>
      <c r="AA12" s="134"/>
      <c r="AB12" s="133"/>
      <c r="AC12" s="133"/>
      <c r="AD12" s="121">
        <f t="shared" si="7"/>
        <v>0</v>
      </c>
      <c r="AE12" s="133"/>
      <c r="AF12" s="133"/>
      <c r="AG12" s="191"/>
      <c r="AH12" s="134"/>
      <c r="AI12" s="134"/>
      <c r="AJ12" s="134"/>
      <c r="AK12" s="134"/>
      <c r="AL12" s="134"/>
      <c r="AM12" s="120"/>
      <c r="AN12" s="120"/>
      <c r="AO12" s="133"/>
      <c r="AP12" s="120"/>
      <c r="AQ12" s="120"/>
      <c r="AR12" s="120"/>
      <c r="AS12" s="120"/>
      <c r="AT12" s="120"/>
      <c r="AU12" s="120"/>
      <c r="AV12" s="120"/>
      <c r="AW12" s="133"/>
      <c r="AX12" s="121">
        <f t="shared" si="8"/>
        <v>0</v>
      </c>
      <c r="AY12" s="133"/>
      <c r="AZ12" s="133"/>
      <c r="BA12" s="133"/>
      <c r="BB12" s="120"/>
      <c r="BC12" s="120"/>
      <c r="BD12" s="121">
        <f t="shared" si="9"/>
        <v>0</v>
      </c>
      <c r="BE12" s="121">
        <f t="shared" si="10"/>
        <v>0</v>
      </c>
      <c r="BF12" s="133"/>
      <c r="BG12" s="133"/>
      <c r="BH12" s="121">
        <f t="shared" si="11"/>
        <v>0</v>
      </c>
      <c r="BI12" s="121">
        <f t="shared" si="12"/>
        <v>0</v>
      </c>
      <c r="BJ12" s="119">
        <f t="shared" si="13"/>
        <v>0</v>
      </c>
      <c r="BK12" s="119">
        <f t="shared" si="14"/>
        <v>0</v>
      </c>
      <c r="BL12" s="135">
        <f t="shared" si="15"/>
        <v>0</v>
      </c>
    </row>
    <row r="13" spans="1:65" x14ac:dyDescent="0.25">
      <c r="A13" s="76">
        <v>9</v>
      </c>
      <c r="B13" s="116" t="s">
        <v>207</v>
      </c>
      <c r="C13" s="117" t="s">
        <v>43</v>
      </c>
      <c r="D13" s="118" t="s">
        <v>202</v>
      </c>
      <c r="E13" s="108">
        <v>2025</v>
      </c>
      <c r="F13" s="69" t="s">
        <v>577</v>
      </c>
      <c r="G13" s="191"/>
      <c r="H13" s="190">
        <f t="shared" si="0"/>
        <v>0</v>
      </c>
      <c r="I13" s="121">
        <f>AY5</f>
        <v>0</v>
      </c>
      <c r="J13" s="121">
        <f>AZ5</f>
        <v>0</v>
      </c>
      <c r="K13" s="121">
        <f>BA5</f>
        <v>0</v>
      </c>
      <c r="L13" s="121">
        <f t="shared" ref="L13:L28" si="17">K13</f>
        <v>0</v>
      </c>
      <c r="M13" s="120"/>
      <c r="N13" s="121">
        <f t="shared" si="16"/>
        <v>0</v>
      </c>
      <c r="O13" s="121">
        <f t="shared" si="1"/>
        <v>0</v>
      </c>
      <c r="P13" s="123">
        <f>BF5</f>
        <v>0</v>
      </c>
      <c r="Q13" s="123">
        <f>BG5</f>
        <v>0</v>
      </c>
      <c r="R13" s="123">
        <f>BH5</f>
        <v>0</v>
      </c>
      <c r="S13" s="119">
        <f t="shared" si="2"/>
        <v>0</v>
      </c>
      <c r="T13" s="119">
        <f t="shared" si="3"/>
        <v>0</v>
      </c>
      <c r="U13" s="119">
        <f t="shared" si="4"/>
        <v>0</v>
      </c>
      <c r="V13" s="119">
        <f t="shared" si="5"/>
        <v>0</v>
      </c>
      <c r="W13" s="119">
        <f t="shared" si="6"/>
        <v>0</v>
      </c>
      <c r="X13" s="134"/>
      <c r="Y13" s="134"/>
      <c r="Z13" s="134"/>
      <c r="AA13" s="134"/>
      <c r="AB13" s="121">
        <f t="shared" ref="AB13:AB28" si="18">AA13*J13</f>
        <v>0</v>
      </c>
      <c r="AC13" s="121">
        <f t="shared" ref="AC13:AC28" si="19">Y13*I13</f>
        <v>0</v>
      </c>
      <c r="AD13" s="121">
        <f t="shared" si="7"/>
        <v>0</v>
      </c>
      <c r="AE13" s="121">
        <f t="shared" ref="AE13:AE28" si="20">X13*I13</f>
        <v>0</v>
      </c>
      <c r="AF13" s="121">
        <f t="shared" ref="AF13:AF28" si="21">Z13*J13</f>
        <v>0</v>
      </c>
      <c r="AG13" s="135">
        <f t="shared" ref="AG13:AG28" si="22">IF(W13*H13=0,0,((AH13*X13*I13+AI13*Z13*J13)/(X13*I13+Z13*J13)))</f>
        <v>0</v>
      </c>
      <c r="AH13" s="134"/>
      <c r="AI13" s="134"/>
      <c r="AJ13" s="134"/>
      <c r="AK13" s="134"/>
      <c r="AL13" s="134"/>
      <c r="AM13" s="121">
        <f t="shared" ref="AM13:AM28" si="23">AJ13*AC13</f>
        <v>0</v>
      </c>
      <c r="AN13" s="121">
        <f t="shared" ref="AN13:AN28" si="24">J13*(1-Z13-AA13)*AK13</f>
        <v>0</v>
      </c>
      <c r="AO13" s="121">
        <f t="shared" ref="AO13:AO28" si="25">AP13+AQ13</f>
        <v>0</v>
      </c>
      <c r="AP13" s="121">
        <f t="shared" ref="AP13:AP28" si="26">AH13*AE13</f>
        <v>0</v>
      </c>
      <c r="AQ13" s="121">
        <f t="shared" ref="AQ13:AQ28" si="27">AI13*AF13</f>
        <v>0</v>
      </c>
      <c r="AR13" s="121">
        <f t="shared" ref="AR13:AR28" si="28">AS13+AT13</f>
        <v>0</v>
      </c>
      <c r="AS13" s="121">
        <f t="shared" ref="AS13:AS28" si="29">AP13</f>
        <v>0</v>
      </c>
      <c r="AT13" s="121">
        <f t="shared" ref="AT13:AT28" si="30">AQ13</f>
        <v>0</v>
      </c>
      <c r="AU13" s="121">
        <f t="shared" ref="AU13:AU20" si="31">I13*(1-X13-Y13)*X13*AH13</f>
        <v>0</v>
      </c>
      <c r="AV13" s="121">
        <f t="shared" ref="AV13:AV20" si="32">AB13*X13*AH13</f>
        <v>0</v>
      </c>
      <c r="AW13" s="121">
        <f t="shared" ref="AW13:AW28" si="33">MAX(L13*AL13,R13)</f>
        <v>0</v>
      </c>
      <c r="AX13" s="121">
        <f t="shared" si="8"/>
        <v>0</v>
      </c>
      <c r="AY13" s="121">
        <f t="shared" ref="AY13:AY28" si="34">I13-AC13-AE13+AB13</f>
        <v>0</v>
      </c>
      <c r="AZ13" s="121">
        <f t="shared" ref="AZ13:AZ28" si="35">J13+AC13-AB13-AF13</f>
        <v>0</v>
      </c>
      <c r="BA13" s="121">
        <f t="shared" ref="BA13:BA28" si="36">BB13+BC13</f>
        <v>0</v>
      </c>
      <c r="BB13" s="121">
        <f t="shared" ref="BB13:BB28" si="37">L13</f>
        <v>0</v>
      </c>
      <c r="BC13" s="121">
        <f t="shared" ref="BC13:BC28" si="38">AD13</f>
        <v>0</v>
      </c>
      <c r="BD13" s="121">
        <f t="shared" si="9"/>
        <v>0</v>
      </c>
      <c r="BE13" s="121">
        <f t="shared" si="10"/>
        <v>0</v>
      </c>
      <c r="BF13" s="121">
        <f t="shared" ref="BF13:BF28" si="39">AU13+AV13</f>
        <v>0</v>
      </c>
      <c r="BG13" s="121">
        <f t="shared" ref="BG13:BG28" si="40">AM13 + AN13</f>
        <v>0</v>
      </c>
      <c r="BH13" s="121">
        <f t="shared" ref="BH13:BH28" si="41">AR13+AW13</f>
        <v>0</v>
      </c>
      <c r="BI13" s="121">
        <f t="shared" si="12"/>
        <v>0</v>
      </c>
      <c r="BJ13" s="119">
        <f t="shared" si="13"/>
        <v>0</v>
      </c>
      <c r="BK13" s="119">
        <f t="shared" si="14"/>
        <v>0</v>
      </c>
      <c r="BL13" s="135">
        <f t="shared" si="15"/>
        <v>0</v>
      </c>
    </row>
    <row r="14" spans="1:65" x14ac:dyDescent="0.25">
      <c r="A14" s="76">
        <v>10</v>
      </c>
      <c r="B14" s="122" t="s">
        <v>208</v>
      </c>
      <c r="C14" s="117" t="s">
        <v>43</v>
      </c>
      <c r="D14" s="118" t="s">
        <v>202</v>
      </c>
      <c r="E14" s="108">
        <v>2025</v>
      </c>
      <c r="F14" s="69" t="s">
        <v>577</v>
      </c>
      <c r="G14" s="191"/>
      <c r="H14" s="190">
        <f t="shared" si="0"/>
        <v>0</v>
      </c>
      <c r="I14" s="121">
        <f t="shared" ref="I14:K14" si="42">AY6</f>
        <v>0</v>
      </c>
      <c r="J14" s="121">
        <f t="shared" si="42"/>
        <v>0</v>
      </c>
      <c r="K14" s="121">
        <f t="shared" si="42"/>
        <v>0</v>
      </c>
      <c r="L14" s="121">
        <f t="shared" si="17"/>
        <v>0</v>
      </c>
      <c r="M14" s="120"/>
      <c r="N14" s="121">
        <f t="shared" si="16"/>
        <v>0</v>
      </c>
      <c r="O14" s="121">
        <f t="shared" si="1"/>
        <v>0</v>
      </c>
      <c r="P14" s="123">
        <f t="shared" ref="P14:R14" si="43">BF6</f>
        <v>0</v>
      </c>
      <c r="Q14" s="123">
        <f t="shared" si="43"/>
        <v>0</v>
      </c>
      <c r="R14" s="123">
        <f t="shared" si="43"/>
        <v>0</v>
      </c>
      <c r="S14" s="119">
        <f t="shared" si="2"/>
        <v>0</v>
      </c>
      <c r="T14" s="119">
        <f t="shared" si="3"/>
        <v>0</v>
      </c>
      <c r="U14" s="119">
        <f t="shared" si="4"/>
        <v>0</v>
      </c>
      <c r="V14" s="119">
        <f t="shared" si="5"/>
        <v>0</v>
      </c>
      <c r="W14" s="119">
        <f t="shared" si="6"/>
        <v>0</v>
      </c>
      <c r="X14" s="134"/>
      <c r="Y14" s="134"/>
      <c r="Z14" s="134"/>
      <c r="AA14" s="134"/>
      <c r="AB14" s="121">
        <f t="shared" si="18"/>
        <v>0</v>
      </c>
      <c r="AC14" s="121">
        <f t="shared" si="19"/>
        <v>0</v>
      </c>
      <c r="AD14" s="121">
        <f t="shared" si="7"/>
        <v>0</v>
      </c>
      <c r="AE14" s="121">
        <f t="shared" si="20"/>
        <v>0</v>
      </c>
      <c r="AF14" s="121">
        <f t="shared" si="21"/>
        <v>0</v>
      </c>
      <c r="AG14" s="135">
        <f t="shared" si="22"/>
        <v>0</v>
      </c>
      <c r="AH14" s="134"/>
      <c r="AI14" s="134"/>
      <c r="AJ14" s="134"/>
      <c r="AK14" s="134"/>
      <c r="AL14" s="134"/>
      <c r="AM14" s="121">
        <f t="shared" si="23"/>
        <v>0</v>
      </c>
      <c r="AN14" s="121">
        <f t="shared" si="24"/>
        <v>0</v>
      </c>
      <c r="AO14" s="121">
        <f t="shared" si="25"/>
        <v>0</v>
      </c>
      <c r="AP14" s="121">
        <f t="shared" si="26"/>
        <v>0</v>
      </c>
      <c r="AQ14" s="121">
        <f t="shared" si="27"/>
        <v>0</v>
      </c>
      <c r="AR14" s="121">
        <f t="shared" si="28"/>
        <v>0</v>
      </c>
      <c r="AS14" s="121">
        <f t="shared" si="29"/>
        <v>0</v>
      </c>
      <c r="AT14" s="121">
        <f t="shared" si="30"/>
        <v>0</v>
      </c>
      <c r="AU14" s="121">
        <f t="shared" si="31"/>
        <v>0</v>
      </c>
      <c r="AV14" s="121">
        <f t="shared" si="32"/>
        <v>0</v>
      </c>
      <c r="AW14" s="121">
        <f t="shared" si="33"/>
        <v>0</v>
      </c>
      <c r="AX14" s="121">
        <f t="shared" si="8"/>
        <v>0</v>
      </c>
      <c r="AY14" s="121">
        <f t="shared" si="34"/>
        <v>0</v>
      </c>
      <c r="AZ14" s="121">
        <f t="shared" si="35"/>
        <v>0</v>
      </c>
      <c r="BA14" s="121">
        <f t="shared" si="36"/>
        <v>0</v>
      </c>
      <c r="BB14" s="121">
        <f t="shared" si="37"/>
        <v>0</v>
      </c>
      <c r="BC14" s="121">
        <f t="shared" si="38"/>
        <v>0</v>
      </c>
      <c r="BD14" s="121">
        <f t="shared" si="9"/>
        <v>0</v>
      </c>
      <c r="BE14" s="121">
        <f t="shared" si="10"/>
        <v>0</v>
      </c>
      <c r="BF14" s="121">
        <f t="shared" si="39"/>
        <v>0</v>
      </c>
      <c r="BG14" s="121">
        <f t="shared" si="40"/>
        <v>0</v>
      </c>
      <c r="BH14" s="121">
        <f t="shared" si="41"/>
        <v>0</v>
      </c>
      <c r="BI14" s="121">
        <f t="shared" si="12"/>
        <v>0</v>
      </c>
      <c r="BJ14" s="119">
        <f t="shared" si="13"/>
        <v>0</v>
      </c>
      <c r="BK14" s="119">
        <f t="shared" si="14"/>
        <v>0</v>
      </c>
      <c r="BL14" s="135">
        <f t="shared" si="15"/>
        <v>0</v>
      </c>
    </row>
    <row r="15" spans="1:65" x14ac:dyDescent="0.25">
      <c r="A15" s="76">
        <v>11</v>
      </c>
      <c r="B15" s="116" t="s">
        <v>209</v>
      </c>
      <c r="C15" s="117" t="s">
        <v>43</v>
      </c>
      <c r="D15" s="118" t="s">
        <v>202</v>
      </c>
      <c r="E15" s="108">
        <v>2025</v>
      </c>
      <c r="F15" s="69" t="s">
        <v>577</v>
      </c>
      <c r="G15" s="191"/>
      <c r="H15" s="190">
        <f t="shared" si="0"/>
        <v>0</v>
      </c>
      <c r="I15" s="121">
        <f t="shared" ref="I15:K15" si="44">AY7</f>
        <v>0</v>
      </c>
      <c r="J15" s="121">
        <f t="shared" si="44"/>
        <v>0</v>
      </c>
      <c r="K15" s="121">
        <f t="shared" si="44"/>
        <v>0</v>
      </c>
      <c r="L15" s="121">
        <f t="shared" si="17"/>
        <v>0</v>
      </c>
      <c r="M15" s="120"/>
      <c r="N15" s="121">
        <f t="shared" si="16"/>
        <v>0</v>
      </c>
      <c r="O15" s="121">
        <f t="shared" si="1"/>
        <v>0</v>
      </c>
      <c r="P15" s="123">
        <f t="shared" ref="P15:R15" si="45">BF7</f>
        <v>0</v>
      </c>
      <c r="Q15" s="123">
        <f t="shared" si="45"/>
        <v>0</v>
      </c>
      <c r="R15" s="123">
        <f t="shared" si="45"/>
        <v>0</v>
      </c>
      <c r="S15" s="119">
        <f t="shared" si="2"/>
        <v>0</v>
      </c>
      <c r="T15" s="119">
        <f t="shared" si="3"/>
        <v>0</v>
      </c>
      <c r="U15" s="119">
        <f t="shared" si="4"/>
        <v>0</v>
      </c>
      <c r="V15" s="119">
        <f t="shared" si="5"/>
        <v>0</v>
      </c>
      <c r="W15" s="119">
        <f t="shared" si="6"/>
        <v>0</v>
      </c>
      <c r="X15" s="134"/>
      <c r="Y15" s="134"/>
      <c r="Z15" s="134"/>
      <c r="AA15" s="134"/>
      <c r="AB15" s="121">
        <f t="shared" si="18"/>
        <v>0</v>
      </c>
      <c r="AC15" s="121">
        <f t="shared" si="19"/>
        <v>0</v>
      </c>
      <c r="AD15" s="121">
        <f t="shared" si="7"/>
        <v>0</v>
      </c>
      <c r="AE15" s="121">
        <f t="shared" si="20"/>
        <v>0</v>
      </c>
      <c r="AF15" s="121">
        <f t="shared" si="21"/>
        <v>0</v>
      </c>
      <c r="AG15" s="135">
        <f t="shared" si="22"/>
        <v>0</v>
      </c>
      <c r="AH15" s="134"/>
      <c r="AI15" s="134"/>
      <c r="AJ15" s="134"/>
      <c r="AK15" s="134"/>
      <c r="AL15" s="134"/>
      <c r="AM15" s="121">
        <f t="shared" si="23"/>
        <v>0</v>
      </c>
      <c r="AN15" s="121">
        <f t="shared" si="24"/>
        <v>0</v>
      </c>
      <c r="AO15" s="121">
        <f t="shared" si="25"/>
        <v>0</v>
      </c>
      <c r="AP15" s="121">
        <f t="shared" si="26"/>
        <v>0</v>
      </c>
      <c r="AQ15" s="121">
        <f t="shared" si="27"/>
        <v>0</v>
      </c>
      <c r="AR15" s="121">
        <f t="shared" si="28"/>
        <v>0</v>
      </c>
      <c r="AS15" s="121">
        <f t="shared" si="29"/>
        <v>0</v>
      </c>
      <c r="AT15" s="121">
        <f t="shared" si="30"/>
        <v>0</v>
      </c>
      <c r="AU15" s="121">
        <f t="shared" si="31"/>
        <v>0</v>
      </c>
      <c r="AV15" s="121">
        <f t="shared" si="32"/>
        <v>0</v>
      </c>
      <c r="AW15" s="121">
        <f t="shared" si="33"/>
        <v>0</v>
      </c>
      <c r="AX15" s="121">
        <f t="shared" si="8"/>
        <v>0</v>
      </c>
      <c r="AY15" s="121">
        <f t="shared" si="34"/>
        <v>0</v>
      </c>
      <c r="AZ15" s="121">
        <f t="shared" si="35"/>
        <v>0</v>
      </c>
      <c r="BA15" s="121">
        <f t="shared" si="36"/>
        <v>0</v>
      </c>
      <c r="BB15" s="121">
        <f t="shared" si="37"/>
        <v>0</v>
      </c>
      <c r="BC15" s="121">
        <f t="shared" si="38"/>
        <v>0</v>
      </c>
      <c r="BD15" s="121">
        <f t="shared" si="9"/>
        <v>0</v>
      </c>
      <c r="BE15" s="121">
        <f t="shared" si="10"/>
        <v>0</v>
      </c>
      <c r="BF15" s="121">
        <f t="shared" si="39"/>
        <v>0</v>
      </c>
      <c r="BG15" s="121">
        <f t="shared" si="40"/>
        <v>0</v>
      </c>
      <c r="BH15" s="121">
        <f t="shared" si="41"/>
        <v>0</v>
      </c>
      <c r="BI15" s="121">
        <f t="shared" si="12"/>
        <v>0</v>
      </c>
      <c r="BJ15" s="119">
        <f t="shared" si="13"/>
        <v>0</v>
      </c>
      <c r="BK15" s="119">
        <f t="shared" si="14"/>
        <v>0</v>
      </c>
      <c r="BL15" s="135">
        <f t="shared" si="15"/>
        <v>0</v>
      </c>
    </row>
    <row r="16" spans="1:65" x14ac:dyDescent="0.25">
      <c r="A16" s="76">
        <v>12</v>
      </c>
      <c r="B16" s="122" t="s">
        <v>210</v>
      </c>
      <c r="C16" s="117" t="s">
        <v>43</v>
      </c>
      <c r="D16" s="118" t="s">
        <v>202</v>
      </c>
      <c r="E16" s="108">
        <v>2025</v>
      </c>
      <c r="F16" s="69" t="s">
        <v>577</v>
      </c>
      <c r="G16" s="191"/>
      <c r="H16" s="190">
        <f t="shared" si="0"/>
        <v>0</v>
      </c>
      <c r="I16" s="121">
        <f t="shared" ref="I16:K16" si="46">AY8</f>
        <v>0</v>
      </c>
      <c r="J16" s="121">
        <f t="shared" si="46"/>
        <v>0</v>
      </c>
      <c r="K16" s="121">
        <f t="shared" si="46"/>
        <v>0</v>
      </c>
      <c r="L16" s="121">
        <f t="shared" si="17"/>
        <v>0</v>
      </c>
      <c r="M16" s="120"/>
      <c r="N16" s="121">
        <f t="shared" si="16"/>
        <v>0</v>
      </c>
      <c r="O16" s="121">
        <f t="shared" si="1"/>
        <v>0</v>
      </c>
      <c r="P16" s="123">
        <f t="shared" ref="P16:R16" si="47">BF8</f>
        <v>0</v>
      </c>
      <c r="Q16" s="123">
        <f t="shared" si="47"/>
        <v>0</v>
      </c>
      <c r="R16" s="123">
        <f t="shared" si="47"/>
        <v>0</v>
      </c>
      <c r="S16" s="119">
        <f t="shared" si="2"/>
        <v>0</v>
      </c>
      <c r="T16" s="119">
        <f t="shared" si="3"/>
        <v>0</v>
      </c>
      <c r="U16" s="119">
        <f t="shared" si="4"/>
        <v>0</v>
      </c>
      <c r="V16" s="119">
        <f t="shared" si="5"/>
        <v>0</v>
      </c>
      <c r="W16" s="119">
        <f t="shared" si="6"/>
        <v>0</v>
      </c>
      <c r="X16" s="134"/>
      <c r="Y16" s="134"/>
      <c r="Z16" s="134"/>
      <c r="AA16" s="134"/>
      <c r="AB16" s="121">
        <f t="shared" si="18"/>
        <v>0</v>
      </c>
      <c r="AC16" s="121">
        <f t="shared" si="19"/>
        <v>0</v>
      </c>
      <c r="AD16" s="121">
        <f t="shared" si="7"/>
        <v>0</v>
      </c>
      <c r="AE16" s="121">
        <f t="shared" si="20"/>
        <v>0</v>
      </c>
      <c r="AF16" s="121">
        <f t="shared" si="21"/>
        <v>0</v>
      </c>
      <c r="AG16" s="135">
        <f t="shared" si="22"/>
        <v>0</v>
      </c>
      <c r="AH16" s="134"/>
      <c r="AI16" s="134"/>
      <c r="AJ16" s="134"/>
      <c r="AK16" s="134"/>
      <c r="AL16" s="134"/>
      <c r="AM16" s="121">
        <f t="shared" si="23"/>
        <v>0</v>
      </c>
      <c r="AN16" s="121">
        <f t="shared" si="24"/>
        <v>0</v>
      </c>
      <c r="AO16" s="121">
        <f t="shared" si="25"/>
        <v>0</v>
      </c>
      <c r="AP16" s="121">
        <f t="shared" si="26"/>
        <v>0</v>
      </c>
      <c r="AQ16" s="121">
        <f t="shared" si="27"/>
        <v>0</v>
      </c>
      <c r="AR16" s="121">
        <f t="shared" si="28"/>
        <v>0</v>
      </c>
      <c r="AS16" s="121">
        <f t="shared" si="29"/>
        <v>0</v>
      </c>
      <c r="AT16" s="121">
        <f t="shared" si="30"/>
        <v>0</v>
      </c>
      <c r="AU16" s="121">
        <f t="shared" si="31"/>
        <v>0</v>
      </c>
      <c r="AV16" s="121">
        <f t="shared" si="32"/>
        <v>0</v>
      </c>
      <c r="AW16" s="121">
        <f t="shared" si="33"/>
        <v>0</v>
      </c>
      <c r="AX16" s="121">
        <f t="shared" si="8"/>
        <v>0</v>
      </c>
      <c r="AY16" s="121">
        <f t="shared" si="34"/>
        <v>0</v>
      </c>
      <c r="AZ16" s="121">
        <f t="shared" si="35"/>
        <v>0</v>
      </c>
      <c r="BA16" s="121">
        <f t="shared" si="36"/>
        <v>0</v>
      </c>
      <c r="BB16" s="121">
        <f t="shared" si="37"/>
        <v>0</v>
      </c>
      <c r="BC16" s="121">
        <f t="shared" si="38"/>
        <v>0</v>
      </c>
      <c r="BD16" s="121">
        <f t="shared" si="9"/>
        <v>0</v>
      </c>
      <c r="BE16" s="121">
        <f t="shared" si="10"/>
        <v>0</v>
      </c>
      <c r="BF16" s="121">
        <f t="shared" si="39"/>
        <v>0</v>
      </c>
      <c r="BG16" s="121">
        <f t="shared" si="40"/>
        <v>0</v>
      </c>
      <c r="BH16" s="121">
        <f t="shared" si="41"/>
        <v>0</v>
      </c>
      <c r="BI16" s="121">
        <f t="shared" si="12"/>
        <v>0</v>
      </c>
      <c r="BJ16" s="119">
        <f t="shared" si="13"/>
        <v>0</v>
      </c>
      <c r="BK16" s="119">
        <f t="shared" si="14"/>
        <v>0</v>
      </c>
      <c r="BL16" s="135">
        <f t="shared" si="15"/>
        <v>0</v>
      </c>
    </row>
    <row r="17" spans="1:64" x14ac:dyDescent="0.25">
      <c r="A17" s="76">
        <v>13</v>
      </c>
      <c r="B17" s="116" t="s">
        <v>207</v>
      </c>
      <c r="C17" s="117" t="s">
        <v>43</v>
      </c>
      <c r="D17" s="118" t="s">
        <v>202</v>
      </c>
      <c r="E17" s="108">
        <v>2025</v>
      </c>
      <c r="F17" s="69" t="s">
        <v>583</v>
      </c>
      <c r="G17" s="191"/>
      <c r="H17" s="190">
        <f t="shared" si="0"/>
        <v>0</v>
      </c>
      <c r="I17" s="121">
        <f t="shared" ref="I17:K17" si="48">AY9</f>
        <v>0</v>
      </c>
      <c r="J17" s="121">
        <f t="shared" si="48"/>
        <v>0</v>
      </c>
      <c r="K17" s="121">
        <f t="shared" si="48"/>
        <v>0</v>
      </c>
      <c r="L17" s="121">
        <f t="shared" si="17"/>
        <v>0</v>
      </c>
      <c r="M17" s="120"/>
      <c r="N17" s="121">
        <f t="shared" si="16"/>
        <v>0</v>
      </c>
      <c r="O17" s="121">
        <f t="shared" si="1"/>
        <v>0</v>
      </c>
      <c r="P17" s="123">
        <f t="shared" ref="P17:R17" si="49">BF9</f>
        <v>0</v>
      </c>
      <c r="Q17" s="123">
        <f t="shared" si="49"/>
        <v>0</v>
      </c>
      <c r="R17" s="123">
        <f t="shared" si="49"/>
        <v>0</v>
      </c>
      <c r="S17" s="119">
        <f t="shared" si="2"/>
        <v>0</v>
      </c>
      <c r="T17" s="119">
        <f t="shared" si="3"/>
        <v>0</v>
      </c>
      <c r="U17" s="119">
        <f t="shared" si="4"/>
        <v>0</v>
      </c>
      <c r="V17" s="119">
        <f t="shared" si="5"/>
        <v>0</v>
      </c>
      <c r="W17" s="119">
        <f t="shared" si="6"/>
        <v>0</v>
      </c>
      <c r="X17" s="134"/>
      <c r="Y17" s="134"/>
      <c r="Z17" s="134"/>
      <c r="AA17" s="134"/>
      <c r="AB17" s="121">
        <f t="shared" si="18"/>
        <v>0</v>
      </c>
      <c r="AC17" s="121">
        <f t="shared" si="19"/>
        <v>0</v>
      </c>
      <c r="AD17" s="121">
        <f t="shared" si="7"/>
        <v>0</v>
      </c>
      <c r="AE17" s="121">
        <f t="shared" si="20"/>
        <v>0</v>
      </c>
      <c r="AF17" s="121">
        <f t="shared" si="21"/>
        <v>0</v>
      </c>
      <c r="AG17" s="135">
        <f t="shared" si="22"/>
        <v>0</v>
      </c>
      <c r="AH17" s="134"/>
      <c r="AI17" s="134"/>
      <c r="AJ17" s="134"/>
      <c r="AK17" s="134"/>
      <c r="AL17" s="134"/>
      <c r="AM17" s="121">
        <f t="shared" si="23"/>
        <v>0</v>
      </c>
      <c r="AN17" s="121">
        <f t="shared" si="24"/>
        <v>0</v>
      </c>
      <c r="AO17" s="121">
        <f t="shared" si="25"/>
        <v>0</v>
      </c>
      <c r="AP17" s="121">
        <f t="shared" si="26"/>
        <v>0</v>
      </c>
      <c r="AQ17" s="121">
        <f t="shared" si="27"/>
        <v>0</v>
      </c>
      <c r="AR17" s="121">
        <f t="shared" si="28"/>
        <v>0</v>
      </c>
      <c r="AS17" s="121">
        <f t="shared" si="29"/>
        <v>0</v>
      </c>
      <c r="AT17" s="121">
        <f t="shared" si="30"/>
        <v>0</v>
      </c>
      <c r="AU17" s="121">
        <f t="shared" si="31"/>
        <v>0</v>
      </c>
      <c r="AV17" s="121">
        <f t="shared" si="32"/>
        <v>0</v>
      </c>
      <c r="AW17" s="121">
        <f t="shared" si="33"/>
        <v>0</v>
      </c>
      <c r="AX17" s="121">
        <f t="shared" si="8"/>
        <v>0</v>
      </c>
      <c r="AY17" s="121">
        <f t="shared" si="34"/>
        <v>0</v>
      </c>
      <c r="AZ17" s="121">
        <f t="shared" si="35"/>
        <v>0</v>
      </c>
      <c r="BA17" s="121">
        <f t="shared" si="36"/>
        <v>0</v>
      </c>
      <c r="BB17" s="121">
        <f t="shared" si="37"/>
        <v>0</v>
      </c>
      <c r="BC17" s="121">
        <f t="shared" si="38"/>
        <v>0</v>
      </c>
      <c r="BD17" s="121">
        <f t="shared" si="9"/>
        <v>0</v>
      </c>
      <c r="BE17" s="121">
        <f t="shared" si="10"/>
        <v>0</v>
      </c>
      <c r="BF17" s="121">
        <f t="shared" si="39"/>
        <v>0</v>
      </c>
      <c r="BG17" s="121">
        <f t="shared" si="40"/>
        <v>0</v>
      </c>
      <c r="BH17" s="121">
        <f t="shared" si="41"/>
        <v>0</v>
      </c>
      <c r="BI17" s="121">
        <f t="shared" si="12"/>
        <v>0</v>
      </c>
      <c r="BJ17" s="119">
        <f t="shared" si="13"/>
        <v>0</v>
      </c>
      <c r="BK17" s="119">
        <f t="shared" si="14"/>
        <v>0</v>
      </c>
      <c r="BL17" s="135">
        <f t="shared" si="15"/>
        <v>0</v>
      </c>
    </row>
    <row r="18" spans="1:64" x14ac:dyDescent="0.25">
      <c r="A18" s="76">
        <v>14</v>
      </c>
      <c r="B18" s="122" t="s">
        <v>208</v>
      </c>
      <c r="C18" s="117" t="s">
        <v>43</v>
      </c>
      <c r="D18" s="118" t="s">
        <v>202</v>
      </c>
      <c r="E18" s="108">
        <v>2025</v>
      </c>
      <c r="F18" s="69" t="s">
        <v>583</v>
      </c>
      <c r="G18" s="191"/>
      <c r="H18" s="190">
        <f t="shared" si="0"/>
        <v>0</v>
      </c>
      <c r="I18" s="121">
        <f t="shared" ref="I18:K18" si="50">AY10</f>
        <v>0</v>
      </c>
      <c r="J18" s="121">
        <f t="shared" si="50"/>
        <v>0</v>
      </c>
      <c r="K18" s="121">
        <f t="shared" si="50"/>
        <v>0</v>
      </c>
      <c r="L18" s="121">
        <f t="shared" si="17"/>
        <v>0</v>
      </c>
      <c r="M18" s="120"/>
      <c r="N18" s="121">
        <f t="shared" si="16"/>
        <v>0</v>
      </c>
      <c r="O18" s="121">
        <f t="shared" si="1"/>
        <v>0</v>
      </c>
      <c r="P18" s="123">
        <f t="shared" ref="P18:R18" si="51">BF10</f>
        <v>0</v>
      </c>
      <c r="Q18" s="123">
        <f t="shared" si="51"/>
        <v>0</v>
      </c>
      <c r="R18" s="123">
        <f t="shared" si="51"/>
        <v>0</v>
      </c>
      <c r="S18" s="119">
        <f t="shared" si="2"/>
        <v>0</v>
      </c>
      <c r="T18" s="119">
        <f t="shared" si="3"/>
        <v>0</v>
      </c>
      <c r="U18" s="119">
        <f t="shared" si="4"/>
        <v>0</v>
      </c>
      <c r="V18" s="119">
        <f t="shared" si="5"/>
        <v>0</v>
      </c>
      <c r="W18" s="119">
        <f t="shared" si="6"/>
        <v>0</v>
      </c>
      <c r="X18" s="134"/>
      <c r="Y18" s="134"/>
      <c r="Z18" s="134"/>
      <c r="AA18" s="134"/>
      <c r="AB18" s="121">
        <f t="shared" si="18"/>
        <v>0</v>
      </c>
      <c r="AC18" s="121">
        <f t="shared" si="19"/>
        <v>0</v>
      </c>
      <c r="AD18" s="121">
        <f t="shared" si="7"/>
        <v>0</v>
      </c>
      <c r="AE18" s="121">
        <f t="shared" si="20"/>
        <v>0</v>
      </c>
      <c r="AF18" s="121">
        <f t="shared" si="21"/>
        <v>0</v>
      </c>
      <c r="AG18" s="135">
        <f t="shared" si="22"/>
        <v>0</v>
      </c>
      <c r="AH18" s="134"/>
      <c r="AI18" s="134"/>
      <c r="AJ18" s="134"/>
      <c r="AK18" s="134"/>
      <c r="AL18" s="134"/>
      <c r="AM18" s="121">
        <f t="shared" si="23"/>
        <v>0</v>
      </c>
      <c r="AN18" s="121">
        <f t="shared" si="24"/>
        <v>0</v>
      </c>
      <c r="AO18" s="121">
        <f t="shared" si="25"/>
        <v>0</v>
      </c>
      <c r="AP18" s="121">
        <f t="shared" si="26"/>
        <v>0</v>
      </c>
      <c r="AQ18" s="121">
        <f t="shared" si="27"/>
        <v>0</v>
      </c>
      <c r="AR18" s="121">
        <f t="shared" si="28"/>
        <v>0</v>
      </c>
      <c r="AS18" s="121">
        <f t="shared" si="29"/>
        <v>0</v>
      </c>
      <c r="AT18" s="121">
        <f t="shared" si="30"/>
        <v>0</v>
      </c>
      <c r="AU18" s="121">
        <f t="shared" si="31"/>
        <v>0</v>
      </c>
      <c r="AV18" s="121">
        <f t="shared" si="32"/>
        <v>0</v>
      </c>
      <c r="AW18" s="121">
        <f t="shared" si="33"/>
        <v>0</v>
      </c>
      <c r="AX18" s="121">
        <f t="shared" si="8"/>
        <v>0</v>
      </c>
      <c r="AY18" s="121">
        <f t="shared" si="34"/>
        <v>0</v>
      </c>
      <c r="AZ18" s="121">
        <f t="shared" si="35"/>
        <v>0</v>
      </c>
      <c r="BA18" s="121">
        <f t="shared" si="36"/>
        <v>0</v>
      </c>
      <c r="BB18" s="121">
        <f t="shared" si="37"/>
        <v>0</v>
      </c>
      <c r="BC18" s="121">
        <f t="shared" si="38"/>
        <v>0</v>
      </c>
      <c r="BD18" s="121">
        <f t="shared" si="9"/>
        <v>0</v>
      </c>
      <c r="BE18" s="121">
        <f t="shared" si="10"/>
        <v>0</v>
      </c>
      <c r="BF18" s="121">
        <f t="shared" si="39"/>
        <v>0</v>
      </c>
      <c r="BG18" s="121">
        <f t="shared" si="40"/>
        <v>0</v>
      </c>
      <c r="BH18" s="121">
        <f t="shared" si="41"/>
        <v>0</v>
      </c>
      <c r="BI18" s="121">
        <f t="shared" si="12"/>
        <v>0</v>
      </c>
      <c r="BJ18" s="119">
        <f t="shared" si="13"/>
        <v>0</v>
      </c>
      <c r="BK18" s="119">
        <f t="shared" si="14"/>
        <v>0</v>
      </c>
      <c r="BL18" s="135">
        <f t="shared" si="15"/>
        <v>0</v>
      </c>
    </row>
    <row r="19" spans="1:64" x14ac:dyDescent="0.25">
      <c r="A19" s="76">
        <v>15</v>
      </c>
      <c r="B19" s="116" t="s">
        <v>209</v>
      </c>
      <c r="C19" s="117" t="s">
        <v>43</v>
      </c>
      <c r="D19" s="118" t="s">
        <v>202</v>
      </c>
      <c r="E19" s="108">
        <v>2025</v>
      </c>
      <c r="F19" s="69" t="s">
        <v>583</v>
      </c>
      <c r="G19" s="191"/>
      <c r="H19" s="190">
        <f t="shared" si="0"/>
        <v>0</v>
      </c>
      <c r="I19" s="121">
        <f t="shared" ref="I19:K19" si="52">AY11</f>
        <v>0</v>
      </c>
      <c r="J19" s="121">
        <f t="shared" si="52"/>
        <v>0</v>
      </c>
      <c r="K19" s="121">
        <f t="shared" si="52"/>
        <v>0</v>
      </c>
      <c r="L19" s="121">
        <f t="shared" si="17"/>
        <v>0</v>
      </c>
      <c r="M19" s="120"/>
      <c r="N19" s="121">
        <f t="shared" si="16"/>
        <v>0</v>
      </c>
      <c r="O19" s="121">
        <f t="shared" si="1"/>
        <v>0</v>
      </c>
      <c r="P19" s="123">
        <f t="shared" ref="P19:R19" si="53">BF11</f>
        <v>0</v>
      </c>
      <c r="Q19" s="123">
        <f t="shared" si="53"/>
        <v>0</v>
      </c>
      <c r="R19" s="123">
        <f t="shared" si="53"/>
        <v>0</v>
      </c>
      <c r="S19" s="119">
        <f t="shared" si="2"/>
        <v>0</v>
      </c>
      <c r="T19" s="119">
        <f t="shared" si="3"/>
        <v>0</v>
      </c>
      <c r="U19" s="119">
        <f t="shared" si="4"/>
        <v>0</v>
      </c>
      <c r="V19" s="119">
        <f t="shared" si="5"/>
        <v>0</v>
      </c>
      <c r="W19" s="119">
        <f t="shared" si="6"/>
        <v>0</v>
      </c>
      <c r="X19" s="134"/>
      <c r="Y19" s="134"/>
      <c r="Z19" s="134"/>
      <c r="AA19" s="134"/>
      <c r="AB19" s="121">
        <f t="shared" si="18"/>
        <v>0</v>
      </c>
      <c r="AC19" s="121">
        <f t="shared" si="19"/>
        <v>0</v>
      </c>
      <c r="AD19" s="121">
        <f t="shared" si="7"/>
        <v>0</v>
      </c>
      <c r="AE19" s="121">
        <f t="shared" si="20"/>
        <v>0</v>
      </c>
      <c r="AF19" s="121">
        <f t="shared" si="21"/>
        <v>0</v>
      </c>
      <c r="AG19" s="135">
        <f t="shared" si="22"/>
        <v>0</v>
      </c>
      <c r="AH19" s="134"/>
      <c r="AI19" s="134"/>
      <c r="AJ19" s="134"/>
      <c r="AK19" s="134"/>
      <c r="AL19" s="134"/>
      <c r="AM19" s="121">
        <f t="shared" si="23"/>
        <v>0</v>
      </c>
      <c r="AN19" s="121">
        <f t="shared" si="24"/>
        <v>0</v>
      </c>
      <c r="AO19" s="121">
        <f t="shared" si="25"/>
        <v>0</v>
      </c>
      <c r="AP19" s="121">
        <f t="shared" si="26"/>
        <v>0</v>
      </c>
      <c r="AQ19" s="121">
        <f t="shared" si="27"/>
        <v>0</v>
      </c>
      <c r="AR19" s="121">
        <f t="shared" si="28"/>
        <v>0</v>
      </c>
      <c r="AS19" s="121">
        <f t="shared" si="29"/>
        <v>0</v>
      </c>
      <c r="AT19" s="121">
        <f t="shared" si="30"/>
        <v>0</v>
      </c>
      <c r="AU19" s="121">
        <f t="shared" si="31"/>
        <v>0</v>
      </c>
      <c r="AV19" s="121">
        <f t="shared" si="32"/>
        <v>0</v>
      </c>
      <c r="AW19" s="121">
        <f t="shared" si="33"/>
        <v>0</v>
      </c>
      <c r="AX19" s="121">
        <f t="shared" si="8"/>
        <v>0</v>
      </c>
      <c r="AY19" s="121">
        <f t="shared" si="34"/>
        <v>0</v>
      </c>
      <c r="AZ19" s="121">
        <f t="shared" si="35"/>
        <v>0</v>
      </c>
      <c r="BA19" s="121">
        <f t="shared" si="36"/>
        <v>0</v>
      </c>
      <c r="BB19" s="121">
        <f t="shared" si="37"/>
        <v>0</v>
      </c>
      <c r="BC19" s="121">
        <f t="shared" si="38"/>
        <v>0</v>
      </c>
      <c r="BD19" s="121">
        <f t="shared" si="9"/>
        <v>0</v>
      </c>
      <c r="BE19" s="121">
        <f t="shared" si="10"/>
        <v>0</v>
      </c>
      <c r="BF19" s="121">
        <f t="shared" si="39"/>
        <v>0</v>
      </c>
      <c r="BG19" s="121">
        <f t="shared" si="40"/>
        <v>0</v>
      </c>
      <c r="BH19" s="121">
        <f t="shared" si="41"/>
        <v>0</v>
      </c>
      <c r="BI19" s="121">
        <f t="shared" si="12"/>
        <v>0</v>
      </c>
      <c r="BJ19" s="119">
        <f t="shared" si="13"/>
        <v>0</v>
      </c>
      <c r="BK19" s="119">
        <f t="shared" si="14"/>
        <v>0</v>
      </c>
      <c r="BL19" s="135">
        <f t="shared" si="15"/>
        <v>0</v>
      </c>
    </row>
    <row r="20" spans="1:64" x14ac:dyDescent="0.25">
      <c r="A20" s="76">
        <v>16</v>
      </c>
      <c r="B20" s="122" t="s">
        <v>210</v>
      </c>
      <c r="C20" s="117" t="s">
        <v>43</v>
      </c>
      <c r="D20" s="118" t="s">
        <v>202</v>
      </c>
      <c r="E20" s="108">
        <v>2025</v>
      </c>
      <c r="F20" s="69" t="s">
        <v>583</v>
      </c>
      <c r="G20" s="191"/>
      <c r="H20" s="190">
        <f t="shared" si="0"/>
        <v>0</v>
      </c>
      <c r="I20" s="121">
        <f t="shared" ref="I20:K20" si="54">AY12</f>
        <v>0</v>
      </c>
      <c r="J20" s="121">
        <f t="shared" si="54"/>
        <v>0</v>
      </c>
      <c r="K20" s="121">
        <f t="shared" si="54"/>
        <v>0</v>
      </c>
      <c r="L20" s="121">
        <f t="shared" si="17"/>
        <v>0</v>
      </c>
      <c r="M20" s="120"/>
      <c r="N20" s="121">
        <f t="shared" si="16"/>
        <v>0</v>
      </c>
      <c r="O20" s="121">
        <f t="shared" si="1"/>
        <v>0</v>
      </c>
      <c r="P20" s="123">
        <f t="shared" ref="P20:R20" si="55">BF12</f>
        <v>0</v>
      </c>
      <c r="Q20" s="123">
        <f t="shared" si="55"/>
        <v>0</v>
      </c>
      <c r="R20" s="123">
        <f t="shared" si="55"/>
        <v>0</v>
      </c>
      <c r="S20" s="119">
        <f t="shared" si="2"/>
        <v>0</v>
      </c>
      <c r="T20" s="119">
        <f t="shared" si="3"/>
        <v>0</v>
      </c>
      <c r="U20" s="119">
        <f t="shared" si="4"/>
        <v>0</v>
      </c>
      <c r="V20" s="119">
        <f t="shared" si="5"/>
        <v>0</v>
      </c>
      <c r="W20" s="119">
        <f t="shared" si="6"/>
        <v>0</v>
      </c>
      <c r="X20" s="134"/>
      <c r="Y20" s="134"/>
      <c r="Z20" s="134"/>
      <c r="AA20" s="134"/>
      <c r="AB20" s="121">
        <f t="shared" si="18"/>
        <v>0</v>
      </c>
      <c r="AC20" s="121">
        <f t="shared" si="19"/>
        <v>0</v>
      </c>
      <c r="AD20" s="121">
        <f t="shared" si="7"/>
        <v>0</v>
      </c>
      <c r="AE20" s="121">
        <f t="shared" si="20"/>
        <v>0</v>
      </c>
      <c r="AF20" s="121">
        <f t="shared" si="21"/>
        <v>0</v>
      </c>
      <c r="AG20" s="135">
        <f t="shared" si="22"/>
        <v>0</v>
      </c>
      <c r="AH20" s="134"/>
      <c r="AI20" s="134"/>
      <c r="AJ20" s="134"/>
      <c r="AK20" s="134"/>
      <c r="AL20" s="134"/>
      <c r="AM20" s="121">
        <f t="shared" si="23"/>
        <v>0</v>
      </c>
      <c r="AN20" s="121">
        <f t="shared" si="24"/>
        <v>0</v>
      </c>
      <c r="AO20" s="121">
        <f t="shared" si="25"/>
        <v>0</v>
      </c>
      <c r="AP20" s="121">
        <f t="shared" si="26"/>
        <v>0</v>
      </c>
      <c r="AQ20" s="121">
        <f t="shared" si="27"/>
        <v>0</v>
      </c>
      <c r="AR20" s="121">
        <f t="shared" si="28"/>
        <v>0</v>
      </c>
      <c r="AS20" s="121">
        <f t="shared" si="29"/>
        <v>0</v>
      </c>
      <c r="AT20" s="121">
        <f t="shared" si="30"/>
        <v>0</v>
      </c>
      <c r="AU20" s="121">
        <f t="shared" si="31"/>
        <v>0</v>
      </c>
      <c r="AV20" s="121">
        <f t="shared" si="32"/>
        <v>0</v>
      </c>
      <c r="AW20" s="121">
        <f t="shared" si="33"/>
        <v>0</v>
      </c>
      <c r="AX20" s="121">
        <f t="shared" si="8"/>
        <v>0</v>
      </c>
      <c r="AY20" s="121">
        <f t="shared" si="34"/>
        <v>0</v>
      </c>
      <c r="AZ20" s="121">
        <f t="shared" si="35"/>
        <v>0</v>
      </c>
      <c r="BA20" s="121">
        <f t="shared" si="36"/>
        <v>0</v>
      </c>
      <c r="BB20" s="121">
        <f t="shared" si="37"/>
        <v>0</v>
      </c>
      <c r="BC20" s="121">
        <f t="shared" si="38"/>
        <v>0</v>
      </c>
      <c r="BD20" s="121">
        <f t="shared" si="9"/>
        <v>0</v>
      </c>
      <c r="BE20" s="121">
        <f t="shared" si="10"/>
        <v>0</v>
      </c>
      <c r="BF20" s="121">
        <f t="shared" si="39"/>
        <v>0</v>
      </c>
      <c r="BG20" s="121">
        <f t="shared" si="40"/>
        <v>0</v>
      </c>
      <c r="BH20" s="121">
        <f t="shared" si="41"/>
        <v>0</v>
      </c>
      <c r="BI20" s="121">
        <f t="shared" si="12"/>
        <v>0</v>
      </c>
      <c r="BJ20" s="119">
        <f t="shared" si="13"/>
        <v>0</v>
      </c>
      <c r="BK20" s="119">
        <f t="shared" si="14"/>
        <v>0</v>
      </c>
      <c r="BL20" s="135">
        <f t="shared" si="15"/>
        <v>0</v>
      </c>
    </row>
    <row r="21" spans="1:64" x14ac:dyDescent="0.25">
      <c r="A21" s="76">
        <v>17</v>
      </c>
      <c r="B21" s="116" t="s">
        <v>207</v>
      </c>
      <c r="C21" s="117" t="s">
        <v>43</v>
      </c>
      <c r="D21" s="118" t="s">
        <v>206</v>
      </c>
      <c r="E21" s="108">
        <v>2025</v>
      </c>
      <c r="F21" s="69" t="s">
        <v>577</v>
      </c>
      <c r="G21" s="191"/>
      <c r="H21" s="190">
        <f t="shared" si="0"/>
        <v>0</v>
      </c>
      <c r="I21" s="121">
        <f>AY5</f>
        <v>0</v>
      </c>
      <c r="J21" s="121">
        <f>AZ5</f>
        <v>0</v>
      </c>
      <c r="K21" s="121">
        <f>BA5</f>
        <v>0</v>
      </c>
      <c r="L21" s="121">
        <f t="shared" si="17"/>
        <v>0</v>
      </c>
      <c r="M21" s="120"/>
      <c r="N21" s="121">
        <f t="shared" si="16"/>
        <v>0</v>
      </c>
      <c r="O21" s="121">
        <f t="shared" si="1"/>
        <v>0</v>
      </c>
      <c r="P21" s="123">
        <f>BF5</f>
        <v>0</v>
      </c>
      <c r="Q21" s="123">
        <f>BG5</f>
        <v>0</v>
      </c>
      <c r="R21" s="123">
        <f>BH5</f>
        <v>0</v>
      </c>
      <c r="S21" s="119">
        <f t="shared" si="2"/>
        <v>0</v>
      </c>
      <c r="T21" s="119">
        <f t="shared" si="3"/>
        <v>0</v>
      </c>
      <c r="U21" s="119">
        <f t="shared" si="4"/>
        <v>0</v>
      </c>
      <c r="V21" s="119">
        <f t="shared" si="5"/>
        <v>0</v>
      </c>
      <c r="W21" s="119">
        <f t="shared" si="6"/>
        <v>0</v>
      </c>
      <c r="X21" s="134"/>
      <c r="Y21" s="134"/>
      <c r="Z21" s="134"/>
      <c r="AA21" s="134"/>
      <c r="AB21" s="121">
        <f t="shared" si="18"/>
        <v>0</v>
      </c>
      <c r="AC21" s="121">
        <f t="shared" si="19"/>
        <v>0</v>
      </c>
      <c r="AD21" s="121">
        <f t="shared" si="7"/>
        <v>0</v>
      </c>
      <c r="AE21" s="121">
        <f t="shared" si="20"/>
        <v>0</v>
      </c>
      <c r="AF21" s="121">
        <f t="shared" si="21"/>
        <v>0</v>
      </c>
      <c r="AG21" s="135">
        <f t="shared" si="22"/>
        <v>0</v>
      </c>
      <c r="AH21" s="134"/>
      <c r="AI21" s="134"/>
      <c r="AJ21" s="134"/>
      <c r="AK21" s="134"/>
      <c r="AL21" s="134"/>
      <c r="AM21" s="121">
        <f t="shared" si="23"/>
        <v>0</v>
      </c>
      <c r="AN21" s="121">
        <f t="shared" si="24"/>
        <v>0</v>
      </c>
      <c r="AO21" s="121">
        <f t="shared" si="25"/>
        <v>0</v>
      </c>
      <c r="AP21" s="121">
        <f t="shared" si="26"/>
        <v>0</v>
      </c>
      <c r="AQ21" s="121">
        <f t="shared" si="27"/>
        <v>0</v>
      </c>
      <c r="AR21" s="121">
        <f t="shared" si="28"/>
        <v>0</v>
      </c>
      <c r="AS21" s="121">
        <f t="shared" si="29"/>
        <v>0</v>
      </c>
      <c r="AT21" s="121">
        <f t="shared" si="30"/>
        <v>0</v>
      </c>
      <c r="AU21" s="121">
        <f t="shared" ref="AU21:AU28" si="56">I21*(1-X21-Y21)*(5/6*X21*AH21+1/6*X13*AH13)</f>
        <v>0</v>
      </c>
      <c r="AV21" s="121">
        <f t="shared" ref="AV21:AV28" si="57">AB21*(5/6*X21*AH21+1/6*X13*AH13)</f>
        <v>0</v>
      </c>
      <c r="AW21" s="121">
        <f t="shared" si="33"/>
        <v>0</v>
      </c>
      <c r="AX21" s="121">
        <f t="shared" si="8"/>
        <v>0</v>
      </c>
      <c r="AY21" s="121">
        <f t="shared" si="34"/>
        <v>0</v>
      </c>
      <c r="AZ21" s="121">
        <f t="shared" si="35"/>
        <v>0</v>
      </c>
      <c r="BA21" s="121">
        <f t="shared" si="36"/>
        <v>0</v>
      </c>
      <c r="BB21" s="121">
        <f t="shared" si="37"/>
        <v>0</v>
      </c>
      <c r="BC21" s="121">
        <f t="shared" si="38"/>
        <v>0</v>
      </c>
      <c r="BD21" s="121">
        <f t="shared" si="9"/>
        <v>0</v>
      </c>
      <c r="BE21" s="121">
        <f t="shared" si="10"/>
        <v>0</v>
      </c>
      <c r="BF21" s="121">
        <f t="shared" si="39"/>
        <v>0</v>
      </c>
      <c r="BG21" s="121">
        <f t="shared" si="40"/>
        <v>0</v>
      </c>
      <c r="BH21" s="121">
        <f t="shared" si="41"/>
        <v>0</v>
      </c>
      <c r="BI21" s="121">
        <f t="shared" si="12"/>
        <v>0</v>
      </c>
      <c r="BJ21" s="119">
        <f t="shared" si="13"/>
        <v>0</v>
      </c>
      <c r="BK21" s="119">
        <f t="shared" si="14"/>
        <v>0</v>
      </c>
      <c r="BL21" s="135">
        <f t="shared" si="15"/>
        <v>0</v>
      </c>
    </row>
    <row r="22" spans="1:64" x14ac:dyDescent="0.25">
      <c r="A22" s="76">
        <v>18</v>
      </c>
      <c r="B22" s="122" t="s">
        <v>208</v>
      </c>
      <c r="C22" s="117" t="s">
        <v>43</v>
      </c>
      <c r="D22" s="118" t="s">
        <v>206</v>
      </c>
      <c r="E22" s="108">
        <v>2025</v>
      </c>
      <c r="F22" s="69" t="s">
        <v>577</v>
      </c>
      <c r="G22" s="191"/>
      <c r="H22" s="190">
        <f t="shared" si="0"/>
        <v>0</v>
      </c>
      <c r="I22" s="121">
        <f t="shared" ref="I22:K22" si="58">AY6</f>
        <v>0</v>
      </c>
      <c r="J22" s="121">
        <f t="shared" si="58"/>
        <v>0</v>
      </c>
      <c r="K22" s="121">
        <f t="shared" si="58"/>
        <v>0</v>
      </c>
      <c r="L22" s="121">
        <f t="shared" si="17"/>
        <v>0</v>
      </c>
      <c r="M22" s="120"/>
      <c r="N22" s="121">
        <f t="shared" si="16"/>
        <v>0</v>
      </c>
      <c r="O22" s="121">
        <f t="shared" si="1"/>
        <v>0</v>
      </c>
      <c r="P22" s="123">
        <f t="shared" ref="P22:R22" si="59">BF6</f>
        <v>0</v>
      </c>
      <c r="Q22" s="123">
        <f t="shared" si="59"/>
        <v>0</v>
      </c>
      <c r="R22" s="123">
        <f t="shared" si="59"/>
        <v>0</v>
      </c>
      <c r="S22" s="119">
        <f t="shared" si="2"/>
        <v>0</v>
      </c>
      <c r="T22" s="119">
        <f t="shared" si="3"/>
        <v>0</v>
      </c>
      <c r="U22" s="119">
        <f t="shared" si="4"/>
        <v>0</v>
      </c>
      <c r="V22" s="119">
        <f t="shared" si="5"/>
        <v>0</v>
      </c>
      <c r="W22" s="119">
        <f t="shared" si="6"/>
        <v>0</v>
      </c>
      <c r="X22" s="134"/>
      <c r="Y22" s="134"/>
      <c r="Z22" s="134"/>
      <c r="AA22" s="134"/>
      <c r="AB22" s="121">
        <f t="shared" si="18"/>
        <v>0</v>
      </c>
      <c r="AC22" s="121">
        <f t="shared" si="19"/>
        <v>0</v>
      </c>
      <c r="AD22" s="121">
        <f t="shared" si="7"/>
        <v>0</v>
      </c>
      <c r="AE22" s="121">
        <f t="shared" si="20"/>
        <v>0</v>
      </c>
      <c r="AF22" s="121">
        <f t="shared" si="21"/>
        <v>0</v>
      </c>
      <c r="AG22" s="135">
        <f t="shared" si="22"/>
        <v>0</v>
      </c>
      <c r="AH22" s="134"/>
      <c r="AI22" s="134"/>
      <c r="AJ22" s="134"/>
      <c r="AK22" s="134"/>
      <c r="AL22" s="134"/>
      <c r="AM22" s="121">
        <f t="shared" si="23"/>
        <v>0</v>
      </c>
      <c r="AN22" s="121">
        <f t="shared" si="24"/>
        <v>0</v>
      </c>
      <c r="AO22" s="121">
        <f t="shared" si="25"/>
        <v>0</v>
      </c>
      <c r="AP22" s="121">
        <f t="shared" si="26"/>
        <v>0</v>
      </c>
      <c r="AQ22" s="121">
        <f t="shared" si="27"/>
        <v>0</v>
      </c>
      <c r="AR22" s="121">
        <f t="shared" si="28"/>
        <v>0</v>
      </c>
      <c r="AS22" s="121">
        <f t="shared" si="29"/>
        <v>0</v>
      </c>
      <c r="AT22" s="121">
        <f t="shared" si="30"/>
        <v>0</v>
      </c>
      <c r="AU22" s="121">
        <f t="shared" si="56"/>
        <v>0</v>
      </c>
      <c r="AV22" s="121">
        <f t="shared" si="57"/>
        <v>0</v>
      </c>
      <c r="AW22" s="121">
        <f t="shared" si="33"/>
        <v>0</v>
      </c>
      <c r="AX22" s="121">
        <f t="shared" si="8"/>
        <v>0</v>
      </c>
      <c r="AY22" s="121">
        <f t="shared" si="34"/>
        <v>0</v>
      </c>
      <c r="AZ22" s="121">
        <f t="shared" si="35"/>
        <v>0</v>
      </c>
      <c r="BA22" s="121">
        <f t="shared" si="36"/>
        <v>0</v>
      </c>
      <c r="BB22" s="121">
        <f t="shared" si="37"/>
        <v>0</v>
      </c>
      <c r="BC22" s="121">
        <f t="shared" si="38"/>
        <v>0</v>
      </c>
      <c r="BD22" s="121">
        <f t="shared" si="9"/>
        <v>0</v>
      </c>
      <c r="BE22" s="121">
        <f t="shared" si="10"/>
        <v>0</v>
      </c>
      <c r="BF22" s="121">
        <f t="shared" si="39"/>
        <v>0</v>
      </c>
      <c r="BG22" s="121">
        <f t="shared" si="40"/>
        <v>0</v>
      </c>
      <c r="BH22" s="121">
        <f t="shared" si="41"/>
        <v>0</v>
      </c>
      <c r="BI22" s="121">
        <f t="shared" si="12"/>
        <v>0</v>
      </c>
      <c r="BJ22" s="119">
        <f t="shared" si="13"/>
        <v>0</v>
      </c>
      <c r="BK22" s="119">
        <f t="shared" si="14"/>
        <v>0</v>
      </c>
      <c r="BL22" s="135">
        <f t="shared" si="15"/>
        <v>0</v>
      </c>
    </row>
    <row r="23" spans="1:64" x14ac:dyDescent="0.25">
      <c r="A23" s="76">
        <v>19</v>
      </c>
      <c r="B23" s="116" t="s">
        <v>209</v>
      </c>
      <c r="C23" s="117" t="s">
        <v>43</v>
      </c>
      <c r="D23" s="118" t="s">
        <v>206</v>
      </c>
      <c r="E23" s="108">
        <v>2025</v>
      </c>
      <c r="F23" s="69" t="s">
        <v>577</v>
      </c>
      <c r="G23" s="191"/>
      <c r="H23" s="190">
        <f t="shared" si="0"/>
        <v>0</v>
      </c>
      <c r="I23" s="121">
        <f t="shared" ref="I23:K23" si="60">AY7</f>
        <v>0</v>
      </c>
      <c r="J23" s="121">
        <f t="shared" si="60"/>
        <v>0</v>
      </c>
      <c r="K23" s="121">
        <f t="shared" si="60"/>
        <v>0</v>
      </c>
      <c r="L23" s="121">
        <f t="shared" si="17"/>
        <v>0</v>
      </c>
      <c r="M23" s="120"/>
      <c r="N23" s="121">
        <f t="shared" si="16"/>
        <v>0</v>
      </c>
      <c r="O23" s="121">
        <f t="shared" si="1"/>
        <v>0</v>
      </c>
      <c r="P23" s="123">
        <f t="shared" ref="P23:R23" si="61">BF7</f>
        <v>0</v>
      </c>
      <c r="Q23" s="123">
        <f t="shared" si="61"/>
        <v>0</v>
      </c>
      <c r="R23" s="123">
        <f t="shared" si="61"/>
        <v>0</v>
      </c>
      <c r="S23" s="119">
        <f t="shared" si="2"/>
        <v>0</v>
      </c>
      <c r="T23" s="119">
        <f t="shared" si="3"/>
        <v>0</v>
      </c>
      <c r="U23" s="119">
        <f t="shared" si="4"/>
        <v>0</v>
      </c>
      <c r="V23" s="119">
        <f t="shared" si="5"/>
        <v>0</v>
      </c>
      <c r="W23" s="119">
        <f t="shared" si="6"/>
        <v>0</v>
      </c>
      <c r="X23" s="134"/>
      <c r="Y23" s="134"/>
      <c r="Z23" s="134"/>
      <c r="AA23" s="134"/>
      <c r="AB23" s="121">
        <f t="shared" si="18"/>
        <v>0</v>
      </c>
      <c r="AC23" s="121">
        <f t="shared" si="19"/>
        <v>0</v>
      </c>
      <c r="AD23" s="121">
        <f t="shared" si="7"/>
        <v>0</v>
      </c>
      <c r="AE23" s="121">
        <f t="shared" si="20"/>
        <v>0</v>
      </c>
      <c r="AF23" s="121">
        <f t="shared" si="21"/>
        <v>0</v>
      </c>
      <c r="AG23" s="135">
        <f t="shared" si="22"/>
        <v>0</v>
      </c>
      <c r="AH23" s="134"/>
      <c r="AI23" s="134"/>
      <c r="AJ23" s="134"/>
      <c r="AK23" s="134"/>
      <c r="AL23" s="134"/>
      <c r="AM23" s="121">
        <f t="shared" si="23"/>
        <v>0</v>
      </c>
      <c r="AN23" s="121">
        <f t="shared" si="24"/>
        <v>0</v>
      </c>
      <c r="AO23" s="121">
        <f t="shared" si="25"/>
        <v>0</v>
      </c>
      <c r="AP23" s="121">
        <f t="shared" si="26"/>
        <v>0</v>
      </c>
      <c r="AQ23" s="121">
        <f t="shared" si="27"/>
        <v>0</v>
      </c>
      <c r="AR23" s="121">
        <f t="shared" si="28"/>
        <v>0</v>
      </c>
      <c r="AS23" s="121">
        <f t="shared" si="29"/>
        <v>0</v>
      </c>
      <c r="AT23" s="121">
        <f t="shared" si="30"/>
        <v>0</v>
      </c>
      <c r="AU23" s="121">
        <f t="shared" si="56"/>
        <v>0</v>
      </c>
      <c r="AV23" s="121">
        <f t="shared" si="57"/>
        <v>0</v>
      </c>
      <c r="AW23" s="121">
        <f t="shared" si="33"/>
        <v>0</v>
      </c>
      <c r="AX23" s="121">
        <f t="shared" si="8"/>
        <v>0</v>
      </c>
      <c r="AY23" s="121">
        <f t="shared" si="34"/>
        <v>0</v>
      </c>
      <c r="AZ23" s="121">
        <f t="shared" si="35"/>
        <v>0</v>
      </c>
      <c r="BA23" s="121">
        <f t="shared" si="36"/>
        <v>0</v>
      </c>
      <c r="BB23" s="121">
        <f t="shared" si="37"/>
        <v>0</v>
      </c>
      <c r="BC23" s="121">
        <f t="shared" si="38"/>
        <v>0</v>
      </c>
      <c r="BD23" s="121">
        <f t="shared" si="9"/>
        <v>0</v>
      </c>
      <c r="BE23" s="121">
        <f t="shared" si="10"/>
        <v>0</v>
      </c>
      <c r="BF23" s="121">
        <f t="shared" si="39"/>
        <v>0</v>
      </c>
      <c r="BG23" s="121">
        <f t="shared" si="40"/>
        <v>0</v>
      </c>
      <c r="BH23" s="121">
        <f t="shared" si="41"/>
        <v>0</v>
      </c>
      <c r="BI23" s="121">
        <f t="shared" si="12"/>
        <v>0</v>
      </c>
      <c r="BJ23" s="119">
        <f t="shared" si="13"/>
        <v>0</v>
      </c>
      <c r="BK23" s="119">
        <f t="shared" si="14"/>
        <v>0</v>
      </c>
      <c r="BL23" s="135">
        <f t="shared" si="15"/>
        <v>0</v>
      </c>
    </row>
    <row r="24" spans="1:64" x14ac:dyDescent="0.25">
      <c r="A24" s="76">
        <v>20</v>
      </c>
      <c r="B24" s="122" t="s">
        <v>210</v>
      </c>
      <c r="C24" s="117" t="s">
        <v>43</v>
      </c>
      <c r="D24" s="118" t="s">
        <v>206</v>
      </c>
      <c r="E24" s="108">
        <v>2025</v>
      </c>
      <c r="F24" s="69" t="s">
        <v>577</v>
      </c>
      <c r="G24" s="191"/>
      <c r="H24" s="190">
        <f t="shared" si="0"/>
        <v>0</v>
      </c>
      <c r="I24" s="121">
        <f t="shared" ref="I24:K24" si="62">AY8</f>
        <v>0</v>
      </c>
      <c r="J24" s="121">
        <f t="shared" si="62"/>
        <v>0</v>
      </c>
      <c r="K24" s="121">
        <f t="shared" si="62"/>
        <v>0</v>
      </c>
      <c r="L24" s="121">
        <f t="shared" si="17"/>
        <v>0</v>
      </c>
      <c r="M24" s="120"/>
      <c r="N24" s="121">
        <f t="shared" si="16"/>
        <v>0</v>
      </c>
      <c r="O24" s="121">
        <f t="shared" si="1"/>
        <v>0</v>
      </c>
      <c r="P24" s="123">
        <f t="shared" ref="P24:R24" si="63">BF8</f>
        <v>0</v>
      </c>
      <c r="Q24" s="123">
        <f t="shared" si="63"/>
        <v>0</v>
      </c>
      <c r="R24" s="123">
        <f t="shared" si="63"/>
        <v>0</v>
      </c>
      <c r="S24" s="119">
        <f t="shared" si="2"/>
        <v>0</v>
      </c>
      <c r="T24" s="119">
        <f t="shared" si="3"/>
        <v>0</v>
      </c>
      <c r="U24" s="119">
        <f t="shared" si="4"/>
        <v>0</v>
      </c>
      <c r="V24" s="119">
        <f t="shared" si="5"/>
        <v>0</v>
      </c>
      <c r="W24" s="119">
        <f t="shared" si="6"/>
        <v>0</v>
      </c>
      <c r="X24" s="134"/>
      <c r="Y24" s="134"/>
      <c r="Z24" s="134"/>
      <c r="AA24" s="134"/>
      <c r="AB24" s="121">
        <f t="shared" si="18"/>
        <v>0</v>
      </c>
      <c r="AC24" s="121">
        <f t="shared" si="19"/>
        <v>0</v>
      </c>
      <c r="AD24" s="121">
        <f t="shared" si="7"/>
        <v>0</v>
      </c>
      <c r="AE24" s="121">
        <f t="shared" si="20"/>
        <v>0</v>
      </c>
      <c r="AF24" s="121">
        <f t="shared" si="21"/>
        <v>0</v>
      </c>
      <c r="AG24" s="135">
        <f t="shared" si="22"/>
        <v>0</v>
      </c>
      <c r="AH24" s="134"/>
      <c r="AI24" s="134"/>
      <c r="AJ24" s="134"/>
      <c r="AK24" s="134"/>
      <c r="AL24" s="134"/>
      <c r="AM24" s="121">
        <f t="shared" si="23"/>
        <v>0</v>
      </c>
      <c r="AN24" s="121">
        <f t="shared" si="24"/>
        <v>0</v>
      </c>
      <c r="AO24" s="121">
        <f t="shared" si="25"/>
        <v>0</v>
      </c>
      <c r="AP24" s="121">
        <f t="shared" si="26"/>
        <v>0</v>
      </c>
      <c r="AQ24" s="121">
        <f t="shared" si="27"/>
        <v>0</v>
      </c>
      <c r="AR24" s="121">
        <f t="shared" si="28"/>
        <v>0</v>
      </c>
      <c r="AS24" s="121">
        <f t="shared" si="29"/>
        <v>0</v>
      </c>
      <c r="AT24" s="121">
        <f t="shared" si="30"/>
        <v>0</v>
      </c>
      <c r="AU24" s="121">
        <f t="shared" si="56"/>
        <v>0</v>
      </c>
      <c r="AV24" s="121">
        <f t="shared" si="57"/>
        <v>0</v>
      </c>
      <c r="AW24" s="121">
        <f t="shared" si="33"/>
        <v>0</v>
      </c>
      <c r="AX24" s="121">
        <f t="shared" si="8"/>
        <v>0</v>
      </c>
      <c r="AY24" s="121">
        <f t="shared" si="34"/>
        <v>0</v>
      </c>
      <c r="AZ24" s="121">
        <f t="shared" si="35"/>
        <v>0</v>
      </c>
      <c r="BA24" s="121">
        <f t="shared" si="36"/>
        <v>0</v>
      </c>
      <c r="BB24" s="121">
        <f t="shared" si="37"/>
        <v>0</v>
      </c>
      <c r="BC24" s="121">
        <f t="shared" si="38"/>
        <v>0</v>
      </c>
      <c r="BD24" s="121">
        <f t="shared" si="9"/>
        <v>0</v>
      </c>
      <c r="BE24" s="121">
        <f t="shared" si="10"/>
        <v>0</v>
      </c>
      <c r="BF24" s="121">
        <f t="shared" si="39"/>
        <v>0</v>
      </c>
      <c r="BG24" s="121">
        <f t="shared" si="40"/>
        <v>0</v>
      </c>
      <c r="BH24" s="121">
        <f t="shared" si="41"/>
        <v>0</v>
      </c>
      <c r="BI24" s="121">
        <f t="shared" si="12"/>
        <v>0</v>
      </c>
      <c r="BJ24" s="119">
        <f t="shared" si="13"/>
        <v>0</v>
      </c>
      <c r="BK24" s="119">
        <f t="shared" si="14"/>
        <v>0</v>
      </c>
      <c r="BL24" s="135">
        <f t="shared" si="15"/>
        <v>0</v>
      </c>
    </row>
    <row r="25" spans="1:64" x14ac:dyDescent="0.25">
      <c r="A25" s="76">
        <v>21</v>
      </c>
      <c r="B25" s="116" t="s">
        <v>207</v>
      </c>
      <c r="C25" s="117" t="s">
        <v>43</v>
      </c>
      <c r="D25" s="118" t="s">
        <v>206</v>
      </c>
      <c r="E25" s="108">
        <v>2025</v>
      </c>
      <c r="F25" s="69" t="s">
        <v>583</v>
      </c>
      <c r="G25" s="191"/>
      <c r="H25" s="190">
        <f t="shared" si="0"/>
        <v>0</v>
      </c>
      <c r="I25" s="121">
        <f t="shared" ref="I25:K25" si="64">AY9</f>
        <v>0</v>
      </c>
      <c r="J25" s="121">
        <f t="shared" si="64"/>
        <v>0</v>
      </c>
      <c r="K25" s="121">
        <f t="shared" si="64"/>
        <v>0</v>
      </c>
      <c r="L25" s="121">
        <f t="shared" si="17"/>
        <v>0</v>
      </c>
      <c r="M25" s="120"/>
      <c r="N25" s="121">
        <f t="shared" si="16"/>
        <v>0</v>
      </c>
      <c r="O25" s="121">
        <f t="shared" si="1"/>
        <v>0</v>
      </c>
      <c r="P25" s="123">
        <f t="shared" ref="P25:R25" si="65">BF9</f>
        <v>0</v>
      </c>
      <c r="Q25" s="123">
        <f t="shared" si="65"/>
        <v>0</v>
      </c>
      <c r="R25" s="123">
        <f t="shared" si="65"/>
        <v>0</v>
      </c>
      <c r="S25" s="119">
        <f t="shared" si="2"/>
        <v>0</v>
      </c>
      <c r="T25" s="119">
        <f t="shared" si="3"/>
        <v>0</v>
      </c>
      <c r="U25" s="119">
        <f t="shared" si="4"/>
        <v>0</v>
      </c>
      <c r="V25" s="119">
        <f t="shared" si="5"/>
        <v>0</v>
      </c>
      <c r="W25" s="119">
        <f t="shared" si="6"/>
        <v>0</v>
      </c>
      <c r="X25" s="134"/>
      <c r="Y25" s="134"/>
      <c r="Z25" s="134"/>
      <c r="AA25" s="134"/>
      <c r="AB25" s="121">
        <f t="shared" si="18"/>
        <v>0</v>
      </c>
      <c r="AC25" s="121">
        <f t="shared" si="19"/>
        <v>0</v>
      </c>
      <c r="AD25" s="121">
        <f t="shared" si="7"/>
        <v>0</v>
      </c>
      <c r="AE25" s="121">
        <f t="shared" si="20"/>
        <v>0</v>
      </c>
      <c r="AF25" s="121">
        <f t="shared" si="21"/>
        <v>0</v>
      </c>
      <c r="AG25" s="135">
        <f t="shared" si="22"/>
        <v>0</v>
      </c>
      <c r="AH25" s="134"/>
      <c r="AI25" s="134"/>
      <c r="AJ25" s="134"/>
      <c r="AK25" s="134"/>
      <c r="AL25" s="134"/>
      <c r="AM25" s="121">
        <f t="shared" si="23"/>
        <v>0</v>
      </c>
      <c r="AN25" s="121">
        <f t="shared" si="24"/>
        <v>0</v>
      </c>
      <c r="AO25" s="121">
        <f t="shared" si="25"/>
        <v>0</v>
      </c>
      <c r="AP25" s="121">
        <f t="shared" si="26"/>
        <v>0</v>
      </c>
      <c r="AQ25" s="121">
        <f t="shared" si="27"/>
        <v>0</v>
      </c>
      <c r="AR25" s="121">
        <f t="shared" si="28"/>
        <v>0</v>
      </c>
      <c r="AS25" s="121">
        <f t="shared" si="29"/>
        <v>0</v>
      </c>
      <c r="AT25" s="121">
        <f t="shared" si="30"/>
        <v>0</v>
      </c>
      <c r="AU25" s="121">
        <f t="shared" si="56"/>
        <v>0</v>
      </c>
      <c r="AV25" s="121">
        <f t="shared" si="57"/>
        <v>0</v>
      </c>
      <c r="AW25" s="121">
        <f t="shared" si="33"/>
        <v>0</v>
      </c>
      <c r="AX25" s="121">
        <f t="shared" si="8"/>
        <v>0</v>
      </c>
      <c r="AY25" s="121">
        <f t="shared" si="34"/>
        <v>0</v>
      </c>
      <c r="AZ25" s="121">
        <f t="shared" si="35"/>
        <v>0</v>
      </c>
      <c r="BA25" s="121">
        <f t="shared" si="36"/>
        <v>0</v>
      </c>
      <c r="BB25" s="121">
        <f t="shared" si="37"/>
        <v>0</v>
      </c>
      <c r="BC25" s="121">
        <f t="shared" si="38"/>
        <v>0</v>
      </c>
      <c r="BD25" s="121">
        <f t="shared" si="9"/>
        <v>0</v>
      </c>
      <c r="BE25" s="121">
        <f t="shared" si="10"/>
        <v>0</v>
      </c>
      <c r="BF25" s="121">
        <f t="shared" si="39"/>
        <v>0</v>
      </c>
      <c r="BG25" s="121">
        <f t="shared" si="40"/>
        <v>0</v>
      </c>
      <c r="BH25" s="121">
        <f t="shared" si="41"/>
        <v>0</v>
      </c>
      <c r="BI25" s="121">
        <f t="shared" si="12"/>
        <v>0</v>
      </c>
      <c r="BJ25" s="119">
        <f t="shared" si="13"/>
        <v>0</v>
      </c>
      <c r="BK25" s="119">
        <f t="shared" si="14"/>
        <v>0</v>
      </c>
      <c r="BL25" s="135">
        <f t="shared" si="15"/>
        <v>0</v>
      </c>
    </row>
    <row r="26" spans="1:64" x14ac:dyDescent="0.25">
      <c r="A26" s="76">
        <v>22</v>
      </c>
      <c r="B26" s="122" t="s">
        <v>208</v>
      </c>
      <c r="C26" s="117" t="s">
        <v>43</v>
      </c>
      <c r="D26" s="118" t="s">
        <v>206</v>
      </c>
      <c r="E26" s="108">
        <v>2025</v>
      </c>
      <c r="F26" s="69" t="s">
        <v>583</v>
      </c>
      <c r="G26" s="191"/>
      <c r="H26" s="190">
        <f t="shared" si="0"/>
        <v>0</v>
      </c>
      <c r="I26" s="121">
        <f t="shared" ref="I26:K26" si="66">AY10</f>
        <v>0</v>
      </c>
      <c r="J26" s="121">
        <f t="shared" si="66"/>
        <v>0</v>
      </c>
      <c r="K26" s="121">
        <f t="shared" si="66"/>
        <v>0</v>
      </c>
      <c r="L26" s="121">
        <f t="shared" si="17"/>
        <v>0</v>
      </c>
      <c r="M26" s="120"/>
      <c r="N26" s="121">
        <f t="shared" si="16"/>
        <v>0</v>
      </c>
      <c r="O26" s="121">
        <f t="shared" si="1"/>
        <v>0</v>
      </c>
      <c r="P26" s="123">
        <f t="shared" ref="P26:R26" si="67">BF10</f>
        <v>0</v>
      </c>
      <c r="Q26" s="123">
        <f t="shared" si="67"/>
        <v>0</v>
      </c>
      <c r="R26" s="123">
        <f t="shared" si="67"/>
        <v>0</v>
      </c>
      <c r="S26" s="119">
        <f t="shared" si="2"/>
        <v>0</v>
      </c>
      <c r="T26" s="119">
        <f t="shared" si="3"/>
        <v>0</v>
      </c>
      <c r="U26" s="119">
        <f t="shared" si="4"/>
        <v>0</v>
      </c>
      <c r="V26" s="119">
        <f t="shared" si="5"/>
        <v>0</v>
      </c>
      <c r="W26" s="119">
        <f t="shared" si="6"/>
        <v>0</v>
      </c>
      <c r="X26" s="134"/>
      <c r="Y26" s="134"/>
      <c r="Z26" s="134"/>
      <c r="AA26" s="134"/>
      <c r="AB26" s="121">
        <f t="shared" si="18"/>
        <v>0</v>
      </c>
      <c r="AC26" s="121">
        <f t="shared" si="19"/>
        <v>0</v>
      </c>
      <c r="AD26" s="121">
        <f t="shared" si="7"/>
        <v>0</v>
      </c>
      <c r="AE26" s="121">
        <f t="shared" si="20"/>
        <v>0</v>
      </c>
      <c r="AF26" s="121">
        <f t="shared" si="21"/>
        <v>0</v>
      </c>
      <c r="AG26" s="135">
        <f t="shared" si="22"/>
        <v>0</v>
      </c>
      <c r="AH26" s="134"/>
      <c r="AI26" s="134"/>
      <c r="AJ26" s="134"/>
      <c r="AK26" s="134"/>
      <c r="AL26" s="134"/>
      <c r="AM26" s="121">
        <f t="shared" si="23"/>
        <v>0</v>
      </c>
      <c r="AN26" s="121">
        <f t="shared" si="24"/>
        <v>0</v>
      </c>
      <c r="AO26" s="121">
        <f t="shared" si="25"/>
        <v>0</v>
      </c>
      <c r="AP26" s="121">
        <f t="shared" si="26"/>
        <v>0</v>
      </c>
      <c r="AQ26" s="121">
        <f t="shared" si="27"/>
        <v>0</v>
      </c>
      <c r="AR26" s="121">
        <f t="shared" si="28"/>
        <v>0</v>
      </c>
      <c r="AS26" s="121">
        <f t="shared" si="29"/>
        <v>0</v>
      </c>
      <c r="AT26" s="121">
        <f t="shared" si="30"/>
        <v>0</v>
      </c>
      <c r="AU26" s="121">
        <f t="shared" si="56"/>
        <v>0</v>
      </c>
      <c r="AV26" s="121">
        <f t="shared" si="57"/>
        <v>0</v>
      </c>
      <c r="AW26" s="121">
        <f t="shared" si="33"/>
        <v>0</v>
      </c>
      <c r="AX26" s="121">
        <f t="shared" si="8"/>
        <v>0</v>
      </c>
      <c r="AY26" s="121">
        <f t="shared" si="34"/>
        <v>0</v>
      </c>
      <c r="AZ26" s="121">
        <f t="shared" si="35"/>
        <v>0</v>
      </c>
      <c r="BA26" s="121">
        <f t="shared" si="36"/>
        <v>0</v>
      </c>
      <c r="BB26" s="121">
        <f t="shared" si="37"/>
        <v>0</v>
      </c>
      <c r="BC26" s="121">
        <f t="shared" si="38"/>
        <v>0</v>
      </c>
      <c r="BD26" s="121">
        <f t="shared" si="9"/>
        <v>0</v>
      </c>
      <c r="BE26" s="121">
        <f t="shared" si="10"/>
        <v>0</v>
      </c>
      <c r="BF26" s="121">
        <f t="shared" si="39"/>
        <v>0</v>
      </c>
      <c r="BG26" s="121">
        <f t="shared" si="40"/>
        <v>0</v>
      </c>
      <c r="BH26" s="121">
        <f t="shared" si="41"/>
        <v>0</v>
      </c>
      <c r="BI26" s="121">
        <f t="shared" si="12"/>
        <v>0</v>
      </c>
      <c r="BJ26" s="119">
        <f t="shared" si="13"/>
        <v>0</v>
      </c>
      <c r="BK26" s="119">
        <f t="shared" si="14"/>
        <v>0</v>
      </c>
      <c r="BL26" s="135">
        <f t="shared" si="15"/>
        <v>0</v>
      </c>
    </row>
    <row r="27" spans="1:64" x14ac:dyDescent="0.25">
      <c r="A27" s="76">
        <v>23</v>
      </c>
      <c r="B27" s="116" t="s">
        <v>209</v>
      </c>
      <c r="C27" s="117" t="s">
        <v>43</v>
      </c>
      <c r="D27" s="118" t="s">
        <v>206</v>
      </c>
      <c r="E27" s="108">
        <v>2025</v>
      </c>
      <c r="F27" s="69" t="s">
        <v>583</v>
      </c>
      <c r="G27" s="191"/>
      <c r="H27" s="190">
        <f t="shared" si="0"/>
        <v>0</v>
      </c>
      <c r="I27" s="121">
        <f t="shared" ref="I27:K27" si="68">AY11</f>
        <v>0</v>
      </c>
      <c r="J27" s="121">
        <f t="shared" si="68"/>
        <v>0</v>
      </c>
      <c r="K27" s="121">
        <f t="shared" si="68"/>
        <v>0</v>
      </c>
      <c r="L27" s="121">
        <f t="shared" si="17"/>
        <v>0</v>
      </c>
      <c r="M27" s="120"/>
      <c r="N27" s="121">
        <f t="shared" si="16"/>
        <v>0</v>
      </c>
      <c r="O27" s="121">
        <f t="shared" si="1"/>
        <v>0</v>
      </c>
      <c r="P27" s="123">
        <f t="shared" ref="P27:R27" si="69">BF11</f>
        <v>0</v>
      </c>
      <c r="Q27" s="123">
        <f t="shared" si="69"/>
        <v>0</v>
      </c>
      <c r="R27" s="123">
        <f t="shared" si="69"/>
        <v>0</v>
      </c>
      <c r="S27" s="119">
        <f t="shared" si="2"/>
        <v>0</v>
      </c>
      <c r="T27" s="119">
        <f t="shared" si="3"/>
        <v>0</v>
      </c>
      <c r="U27" s="119">
        <f t="shared" si="4"/>
        <v>0</v>
      </c>
      <c r="V27" s="119">
        <f t="shared" si="5"/>
        <v>0</v>
      </c>
      <c r="W27" s="119">
        <f t="shared" si="6"/>
        <v>0</v>
      </c>
      <c r="X27" s="134"/>
      <c r="Y27" s="134"/>
      <c r="Z27" s="134"/>
      <c r="AA27" s="134"/>
      <c r="AB27" s="121">
        <f t="shared" si="18"/>
        <v>0</v>
      </c>
      <c r="AC27" s="121">
        <f t="shared" si="19"/>
        <v>0</v>
      </c>
      <c r="AD27" s="121">
        <f t="shared" si="7"/>
        <v>0</v>
      </c>
      <c r="AE27" s="121">
        <f t="shared" si="20"/>
        <v>0</v>
      </c>
      <c r="AF27" s="121">
        <f t="shared" si="21"/>
        <v>0</v>
      </c>
      <c r="AG27" s="135">
        <f t="shared" si="22"/>
        <v>0</v>
      </c>
      <c r="AH27" s="134"/>
      <c r="AI27" s="134"/>
      <c r="AJ27" s="134"/>
      <c r="AK27" s="134"/>
      <c r="AL27" s="134"/>
      <c r="AM27" s="121">
        <f t="shared" si="23"/>
        <v>0</v>
      </c>
      <c r="AN27" s="121">
        <f t="shared" si="24"/>
        <v>0</v>
      </c>
      <c r="AO27" s="121">
        <f t="shared" si="25"/>
        <v>0</v>
      </c>
      <c r="AP27" s="121">
        <f t="shared" si="26"/>
        <v>0</v>
      </c>
      <c r="AQ27" s="121">
        <f t="shared" si="27"/>
        <v>0</v>
      </c>
      <c r="AR27" s="121">
        <f t="shared" si="28"/>
        <v>0</v>
      </c>
      <c r="AS27" s="121">
        <f t="shared" si="29"/>
        <v>0</v>
      </c>
      <c r="AT27" s="121">
        <f t="shared" si="30"/>
        <v>0</v>
      </c>
      <c r="AU27" s="121">
        <f t="shared" si="56"/>
        <v>0</v>
      </c>
      <c r="AV27" s="121">
        <f t="shared" si="57"/>
        <v>0</v>
      </c>
      <c r="AW27" s="121">
        <f t="shared" si="33"/>
        <v>0</v>
      </c>
      <c r="AX27" s="121">
        <f t="shared" si="8"/>
        <v>0</v>
      </c>
      <c r="AY27" s="121">
        <f t="shared" si="34"/>
        <v>0</v>
      </c>
      <c r="AZ27" s="121">
        <f t="shared" si="35"/>
        <v>0</v>
      </c>
      <c r="BA27" s="121">
        <f t="shared" si="36"/>
        <v>0</v>
      </c>
      <c r="BB27" s="121">
        <f t="shared" si="37"/>
        <v>0</v>
      </c>
      <c r="BC27" s="121">
        <f t="shared" si="38"/>
        <v>0</v>
      </c>
      <c r="BD27" s="121">
        <f t="shared" si="9"/>
        <v>0</v>
      </c>
      <c r="BE27" s="121">
        <f t="shared" si="10"/>
        <v>0</v>
      </c>
      <c r="BF27" s="121">
        <f t="shared" si="39"/>
        <v>0</v>
      </c>
      <c r="BG27" s="121">
        <f t="shared" si="40"/>
        <v>0</v>
      </c>
      <c r="BH27" s="121">
        <f t="shared" si="41"/>
        <v>0</v>
      </c>
      <c r="BI27" s="121">
        <f t="shared" si="12"/>
        <v>0</v>
      </c>
      <c r="BJ27" s="119">
        <f t="shared" si="13"/>
        <v>0</v>
      </c>
      <c r="BK27" s="119">
        <f t="shared" si="14"/>
        <v>0</v>
      </c>
      <c r="BL27" s="135">
        <f t="shared" si="15"/>
        <v>0</v>
      </c>
    </row>
    <row r="28" spans="1:64" x14ac:dyDescent="0.25">
      <c r="A28" s="76">
        <v>24</v>
      </c>
      <c r="B28" s="122" t="s">
        <v>210</v>
      </c>
      <c r="C28" s="117" t="s">
        <v>43</v>
      </c>
      <c r="D28" s="118" t="s">
        <v>206</v>
      </c>
      <c r="E28" s="108">
        <v>2025</v>
      </c>
      <c r="F28" s="69" t="s">
        <v>583</v>
      </c>
      <c r="G28" s="191"/>
      <c r="H28" s="190">
        <f t="shared" si="0"/>
        <v>0</v>
      </c>
      <c r="I28" s="121">
        <f t="shared" ref="I28:K28" si="70">AY12</f>
        <v>0</v>
      </c>
      <c r="J28" s="121">
        <f t="shared" si="70"/>
        <v>0</v>
      </c>
      <c r="K28" s="121">
        <f t="shared" si="70"/>
        <v>0</v>
      </c>
      <c r="L28" s="121">
        <f t="shared" si="17"/>
        <v>0</v>
      </c>
      <c r="M28" s="120"/>
      <c r="N28" s="121">
        <f t="shared" si="16"/>
        <v>0</v>
      </c>
      <c r="O28" s="121">
        <f t="shared" si="1"/>
        <v>0</v>
      </c>
      <c r="P28" s="123">
        <f t="shared" ref="P28:R28" si="71">BF12</f>
        <v>0</v>
      </c>
      <c r="Q28" s="123">
        <f t="shared" si="71"/>
        <v>0</v>
      </c>
      <c r="R28" s="123">
        <f t="shared" si="71"/>
        <v>0</v>
      </c>
      <c r="S28" s="119">
        <f t="shared" si="2"/>
        <v>0</v>
      </c>
      <c r="T28" s="119">
        <f t="shared" si="3"/>
        <v>0</v>
      </c>
      <c r="U28" s="119">
        <f t="shared" si="4"/>
        <v>0</v>
      </c>
      <c r="V28" s="119">
        <f t="shared" si="5"/>
        <v>0</v>
      </c>
      <c r="W28" s="119">
        <f t="shared" si="6"/>
        <v>0</v>
      </c>
      <c r="X28" s="134"/>
      <c r="Y28" s="134"/>
      <c r="Z28" s="134"/>
      <c r="AA28" s="134"/>
      <c r="AB28" s="121">
        <f t="shared" si="18"/>
        <v>0</v>
      </c>
      <c r="AC28" s="121">
        <f t="shared" si="19"/>
        <v>0</v>
      </c>
      <c r="AD28" s="121">
        <f t="shared" si="7"/>
        <v>0</v>
      </c>
      <c r="AE28" s="121">
        <f t="shared" si="20"/>
        <v>0</v>
      </c>
      <c r="AF28" s="121">
        <f t="shared" si="21"/>
        <v>0</v>
      </c>
      <c r="AG28" s="135">
        <f t="shared" si="22"/>
        <v>0</v>
      </c>
      <c r="AH28" s="134"/>
      <c r="AI28" s="134"/>
      <c r="AJ28" s="134"/>
      <c r="AK28" s="134"/>
      <c r="AL28" s="134"/>
      <c r="AM28" s="121">
        <f t="shared" si="23"/>
        <v>0</v>
      </c>
      <c r="AN28" s="121">
        <f t="shared" si="24"/>
        <v>0</v>
      </c>
      <c r="AO28" s="121">
        <f t="shared" si="25"/>
        <v>0</v>
      </c>
      <c r="AP28" s="121">
        <f t="shared" si="26"/>
        <v>0</v>
      </c>
      <c r="AQ28" s="121">
        <f t="shared" si="27"/>
        <v>0</v>
      </c>
      <c r="AR28" s="121">
        <f t="shared" si="28"/>
        <v>0</v>
      </c>
      <c r="AS28" s="121">
        <f t="shared" si="29"/>
        <v>0</v>
      </c>
      <c r="AT28" s="121">
        <f t="shared" si="30"/>
        <v>0</v>
      </c>
      <c r="AU28" s="121">
        <f t="shared" si="56"/>
        <v>0</v>
      </c>
      <c r="AV28" s="121">
        <f t="shared" si="57"/>
        <v>0</v>
      </c>
      <c r="AW28" s="121">
        <f t="shared" si="33"/>
        <v>0</v>
      </c>
      <c r="AX28" s="121">
        <f t="shared" si="8"/>
        <v>0</v>
      </c>
      <c r="AY28" s="121">
        <f t="shared" si="34"/>
        <v>0</v>
      </c>
      <c r="AZ28" s="121">
        <f t="shared" si="35"/>
        <v>0</v>
      </c>
      <c r="BA28" s="121">
        <f t="shared" si="36"/>
        <v>0</v>
      </c>
      <c r="BB28" s="121">
        <f t="shared" si="37"/>
        <v>0</v>
      </c>
      <c r="BC28" s="121">
        <f t="shared" si="38"/>
        <v>0</v>
      </c>
      <c r="BD28" s="121">
        <f t="shared" si="9"/>
        <v>0</v>
      </c>
      <c r="BE28" s="121">
        <f t="shared" si="10"/>
        <v>0</v>
      </c>
      <c r="BF28" s="121">
        <f t="shared" si="39"/>
        <v>0</v>
      </c>
      <c r="BG28" s="121">
        <f t="shared" si="40"/>
        <v>0</v>
      </c>
      <c r="BH28" s="121">
        <f t="shared" si="41"/>
        <v>0</v>
      </c>
      <c r="BI28" s="121">
        <f t="shared" si="12"/>
        <v>0</v>
      </c>
      <c r="BJ28" s="119">
        <f t="shared" si="13"/>
        <v>0</v>
      </c>
      <c r="BK28" s="119">
        <f t="shared" si="14"/>
        <v>0</v>
      </c>
      <c r="BL28" s="135">
        <f t="shared" si="15"/>
        <v>0</v>
      </c>
    </row>
  </sheetData>
  <autoFilter ref="A4:BL28" xr:uid="{00000000-0009-0000-0000-00000F000000}"/>
  <mergeCells count="3">
    <mergeCell ref="W3:AL3"/>
    <mergeCell ref="AM3:BL3"/>
    <mergeCell ref="H3:V3"/>
  </mergeCells>
  <phoneticPr fontId="8" type="noConversion"/>
  <dataValidations count="1">
    <dataValidation type="decimal" operator="greaterThanOrEqual" showInputMessage="1" showErrorMessage="1" sqref="G5:V28 X5:BL28" xr:uid="{00000000-0002-0000-0F00-000000000000}">
      <formula1>0</formula1>
    </dataValidation>
  </dataValidations>
  <pageMargins left="0.7" right="0.7" top="0.75" bottom="0.75" header="0.3" footer="0.3"/>
  <pageSetup orientation="portrait"/>
  <headerFooter>
    <oddHeader>&amp;LSB/21/151/07c&amp;R&amp;"Arial"&amp;10&amp;K000000 ECB-PUBLIC&amp;1#_x000D_&amp;"Calibri"&amp;11&amp;K000000&amp;"-,Bold"ECB-CONFIDENTIAL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theme="0" tint="-4.9989318521683403E-2"/>
  </sheetPr>
  <dimension ref="A1:M51"/>
  <sheetViews>
    <sheetView zoomScale="70" zoomScaleNormal="70" workbookViewId="0">
      <selection activeCell="H43" sqref="H43"/>
    </sheetView>
  </sheetViews>
  <sheetFormatPr defaultColWidth="10.88671875" defaultRowHeight="14.4" x14ac:dyDescent="0.3"/>
  <cols>
    <col min="1" max="1" width="3.44140625" customWidth="1"/>
    <col min="2" max="2" width="7.5546875" customWidth="1"/>
    <col min="3" max="3" width="108.44140625" hidden="1" customWidth="1"/>
    <col min="4" max="4" width="66.5546875" hidden="1" customWidth="1"/>
    <col min="5" max="5" width="48.5546875" hidden="1" customWidth="1"/>
    <col min="6" max="6" width="7.5546875" hidden="1" customWidth="1"/>
    <col min="7" max="7" width="12.109375" bestFit="1" customWidth="1"/>
    <col min="8" max="8" width="22.109375" customWidth="1"/>
    <col min="9" max="9" width="135.33203125" customWidth="1"/>
    <col min="10" max="11" width="31.88671875" style="146" customWidth="1"/>
    <col min="12" max="12" width="24" style="146" bestFit="1" customWidth="1"/>
    <col min="13" max="13" width="18" style="148" bestFit="1" customWidth="1"/>
  </cols>
  <sheetData>
    <row r="1" spans="1:13" ht="20.399999999999999" x14ac:dyDescent="0.35">
      <c r="B1" s="100" t="s">
        <v>666</v>
      </c>
    </row>
    <row r="3" spans="1:13" s="13" customFormat="1" ht="13.8" x14ac:dyDescent="0.25">
      <c r="A3" s="13" t="s">
        <v>4</v>
      </c>
      <c r="G3" s="136" t="s">
        <v>473</v>
      </c>
      <c r="M3" s="147"/>
    </row>
    <row r="4" spans="1:13" s="13" customFormat="1" ht="13.8" x14ac:dyDescent="0.25">
      <c r="J4" s="153">
        <v>1</v>
      </c>
      <c r="K4" s="154">
        <v>2</v>
      </c>
      <c r="L4" s="155">
        <v>3</v>
      </c>
      <c r="M4" s="147"/>
    </row>
    <row r="5" spans="1:13" s="137" customFormat="1" ht="27.6" x14ac:dyDescent="0.25">
      <c r="B5" s="50" t="s">
        <v>57</v>
      </c>
      <c r="C5" s="50"/>
      <c r="D5" s="50"/>
      <c r="E5" s="50"/>
      <c r="F5" s="50"/>
      <c r="G5" s="52" t="s">
        <v>112</v>
      </c>
      <c r="H5" s="52" t="s">
        <v>211</v>
      </c>
      <c r="I5" s="52" t="s">
        <v>113</v>
      </c>
      <c r="J5" s="52" t="s">
        <v>212</v>
      </c>
      <c r="K5" s="52" t="s">
        <v>115</v>
      </c>
      <c r="L5" s="52" t="s">
        <v>116</v>
      </c>
      <c r="M5" s="50" t="s">
        <v>117</v>
      </c>
    </row>
    <row r="6" spans="1:13" s="13" customFormat="1" ht="22.5" customHeight="1" x14ac:dyDescent="0.25">
      <c r="B6" s="27">
        <v>1</v>
      </c>
      <c r="C6" s="138" t="s">
        <v>474</v>
      </c>
      <c r="D6" s="138"/>
      <c r="E6" s="138"/>
      <c r="F6" s="138"/>
      <c r="G6" s="20">
        <v>1</v>
      </c>
      <c r="H6" s="20" t="s">
        <v>87</v>
      </c>
      <c r="I6" s="25" t="s">
        <v>474</v>
      </c>
      <c r="J6" s="139"/>
      <c r="K6" s="141"/>
      <c r="L6" s="139"/>
      <c r="M6" s="149" t="s">
        <v>130</v>
      </c>
    </row>
    <row r="7" spans="1:13" s="13" customFormat="1" ht="21.75" customHeight="1" x14ac:dyDescent="0.25">
      <c r="B7" s="27">
        <v>2</v>
      </c>
      <c r="C7" s="138" t="s">
        <v>474</v>
      </c>
      <c r="D7" s="138" t="s">
        <v>484</v>
      </c>
      <c r="E7" s="138"/>
      <c r="F7" s="138"/>
      <c r="G7" s="20" t="s">
        <v>38</v>
      </c>
      <c r="H7" s="20"/>
      <c r="I7" s="25" t="s">
        <v>484</v>
      </c>
      <c r="J7" s="140"/>
      <c r="K7" s="141"/>
      <c r="L7" s="140"/>
      <c r="M7" s="150" t="s">
        <v>129</v>
      </c>
    </row>
    <row r="8" spans="1:13" s="13" customFormat="1" ht="21.75" customHeight="1" x14ac:dyDescent="0.25">
      <c r="B8" s="27">
        <v>3</v>
      </c>
      <c r="C8" s="138" t="s">
        <v>474</v>
      </c>
      <c r="D8" s="138" t="s">
        <v>484</v>
      </c>
      <c r="E8" s="138" t="s">
        <v>213</v>
      </c>
      <c r="F8" s="138"/>
      <c r="G8" s="20" t="s">
        <v>38</v>
      </c>
      <c r="H8" s="20"/>
      <c r="I8" s="142" t="s">
        <v>271</v>
      </c>
      <c r="J8" s="139"/>
      <c r="K8" s="141"/>
      <c r="L8" s="139"/>
      <c r="M8" s="150" t="str">
        <f>IF($J$6="Ne","Ne","Da")</f>
        <v>Da</v>
      </c>
    </row>
    <row r="9" spans="1:13" s="13" customFormat="1" ht="21.75" customHeight="1" x14ac:dyDescent="0.25">
      <c r="B9" s="27">
        <v>4</v>
      </c>
      <c r="C9" s="138" t="s">
        <v>474</v>
      </c>
      <c r="D9" s="138" t="s">
        <v>484</v>
      </c>
      <c r="E9" s="138" t="s">
        <v>214</v>
      </c>
      <c r="F9" s="138"/>
      <c r="G9" s="20" t="s">
        <v>38</v>
      </c>
      <c r="H9" s="20"/>
      <c r="I9" s="142" t="s">
        <v>272</v>
      </c>
      <c r="J9" s="139"/>
      <c r="K9" s="141"/>
      <c r="L9" s="139"/>
      <c r="M9" s="150" t="str">
        <f>IF($J$6="Ne","Ne","Da")</f>
        <v>Da</v>
      </c>
    </row>
    <row r="10" spans="1:13" s="13" customFormat="1" ht="21.75" customHeight="1" x14ac:dyDescent="0.25">
      <c r="B10" s="27">
        <v>5</v>
      </c>
      <c r="C10" s="138" t="s">
        <v>474</v>
      </c>
      <c r="D10" s="138" t="s">
        <v>484</v>
      </c>
      <c r="E10" s="138" t="s">
        <v>215</v>
      </c>
      <c r="F10" s="138"/>
      <c r="G10" s="20" t="s">
        <v>38</v>
      </c>
      <c r="H10" s="20"/>
      <c r="I10" s="142" t="s">
        <v>216</v>
      </c>
      <c r="J10" s="139"/>
      <c r="K10" s="140"/>
      <c r="L10" s="139"/>
      <c r="M10" s="150" t="str">
        <f>IF($J$6="Ne","Ne","Da")</f>
        <v>Da</v>
      </c>
    </row>
    <row r="11" spans="1:13" s="13" customFormat="1" ht="21.75" customHeight="1" x14ac:dyDescent="0.25">
      <c r="B11" s="27">
        <v>6</v>
      </c>
      <c r="C11" s="138" t="s">
        <v>474</v>
      </c>
      <c r="D11" s="138" t="s">
        <v>484</v>
      </c>
      <c r="E11" s="138" t="s">
        <v>502</v>
      </c>
      <c r="F11" s="138"/>
      <c r="G11" s="20" t="s">
        <v>38</v>
      </c>
      <c r="H11" s="20"/>
      <c r="I11" s="142" t="s">
        <v>502</v>
      </c>
      <c r="J11" s="139"/>
      <c r="K11" s="143"/>
      <c r="L11" s="139"/>
      <c r="M11" s="150" t="str">
        <f>IF($J$6="Ne","Ne","Da")</f>
        <v>Da</v>
      </c>
    </row>
    <row r="12" spans="1:13" s="13" customFormat="1" ht="24.75" customHeight="1" x14ac:dyDescent="0.25">
      <c r="B12" s="27">
        <v>7</v>
      </c>
      <c r="C12" s="138" t="s">
        <v>474</v>
      </c>
      <c r="D12" s="138" t="s">
        <v>475</v>
      </c>
      <c r="E12" s="138"/>
      <c r="F12" s="138"/>
      <c r="G12" s="20" t="s">
        <v>39</v>
      </c>
      <c r="H12" s="20"/>
      <c r="I12" s="25" t="s">
        <v>475</v>
      </c>
      <c r="J12" s="152"/>
      <c r="K12" s="143"/>
      <c r="L12" s="139"/>
      <c r="M12" s="150" t="str">
        <f>IF($J$6="Da","Ne","Da")</f>
        <v>Da</v>
      </c>
    </row>
    <row r="13" spans="1:13" s="13" customFormat="1" ht="24.75" customHeight="1" x14ac:dyDescent="0.25">
      <c r="B13" s="27">
        <v>8</v>
      </c>
      <c r="C13" s="138" t="s">
        <v>476</v>
      </c>
      <c r="D13" s="138"/>
      <c r="E13" s="138"/>
      <c r="F13" s="138"/>
      <c r="G13" s="20">
        <v>2</v>
      </c>
      <c r="H13" s="20" t="s">
        <v>87</v>
      </c>
      <c r="I13" s="25" t="s">
        <v>476</v>
      </c>
      <c r="J13" s="139"/>
      <c r="K13" s="143"/>
      <c r="L13" s="139"/>
      <c r="M13" s="150" t="s">
        <v>130</v>
      </c>
    </row>
    <row r="14" spans="1:13" s="13" customFormat="1" ht="24.75" customHeight="1" x14ac:dyDescent="0.25">
      <c r="B14" s="27">
        <v>9</v>
      </c>
      <c r="C14" s="138" t="s">
        <v>476</v>
      </c>
      <c r="D14" s="138" t="s">
        <v>477</v>
      </c>
      <c r="E14" s="138"/>
      <c r="F14" s="138"/>
      <c r="G14" s="20"/>
      <c r="H14" s="20"/>
      <c r="I14" s="25" t="s">
        <v>477</v>
      </c>
      <c r="J14" s="140"/>
      <c r="K14" s="143"/>
      <c r="L14" s="140"/>
      <c r="M14" s="150" t="s">
        <v>129</v>
      </c>
    </row>
    <row r="15" spans="1:13" s="13" customFormat="1" ht="38.25" customHeight="1" x14ac:dyDescent="0.25">
      <c r="B15" s="27">
        <v>10</v>
      </c>
      <c r="C15" s="138" t="s">
        <v>476</v>
      </c>
      <c r="D15" s="138" t="s">
        <v>477</v>
      </c>
      <c r="E15" s="138" t="s">
        <v>217</v>
      </c>
      <c r="F15" s="138"/>
      <c r="G15" s="20" t="s">
        <v>40</v>
      </c>
      <c r="H15" s="144" t="s">
        <v>273</v>
      </c>
      <c r="I15" s="25" t="s">
        <v>281</v>
      </c>
      <c r="J15" s="139"/>
      <c r="K15" s="143"/>
      <c r="L15" s="139"/>
      <c r="M15" s="150" t="str">
        <f>IF($J$13="Ne","Ne","Da")</f>
        <v>Da</v>
      </c>
    </row>
    <row r="16" spans="1:13" s="13" customFormat="1" ht="30.75" customHeight="1" x14ac:dyDescent="0.25">
      <c r="B16" s="27">
        <v>11</v>
      </c>
      <c r="C16" s="138" t="s">
        <v>476</v>
      </c>
      <c r="D16" s="138" t="s">
        <v>477</v>
      </c>
      <c r="E16" s="138" t="s">
        <v>218</v>
      </c>
      <c r="F16" s="138"/>
      <c r="G16" s="20" t="s">
        <v>41</v>
      </c>
      <c r="H16" s="20" t="s">
        <v>68</v>
      </c>
      <c r="I16" s="25" t="s">
        <v>218</v>
      </c>
      <c r="J16" s="139"/>
      <c r="K16" s="143"/>
      <c r="L16" s="139"/>
      <c r="M16" s="150" t="str">
        <f>IF($J$13="Ne","Ne","Da")</f>
        <v>Da</v>
      </c>
    </row>
    <row r="17" spans="2:13" s="13" customFormat="1" ht="30.75" customHeight="1" x14ac:dyDescent="0.25">
      <c r="B17" s="27">
        <v>12</v>
      </c>
      <c r="C17" s="138" t="s">
        <v>476</v>
      </c>
      <c r="D17" s="138" t="s">
        <v>478</v>
      </c>
      <c r="E17" s="138"/>
      <c r="F17" s="138"/>
      <c r="G17" s="20" t="s">
        <v>42</v>
      </c>
      <c r="H17" s="20"/>
      <c r="I17" s="25" t="s">
        <v>478</v>
      </c>
      <c r="J17" s="139"/>
      <c r="K17" s="143"/>
      <c r="L17" s="139"/>
      <c r="M17" s="150" t="str">
        <f>IF($J$13="Da","Ne","Da")</f>
        <v>Da</v>
      </c>
    </row>
    <row r="18" spans="2:13" s="13" customFormat="1" ht="39.75" customHeight="1" x14ac:dyDescent="0.25">
      <c r="B18" s="27">
        <v>13</v>
      </c>
      <c r="C18" s="138" t="s">
        <v>485</v>
      </c>
      <c r="D18" s="138"/>
      <c r="E18" s="138"/>
      <c r="F18" s="138"/>
      <c r="G18" s="20">
        <v>3</v>
      </c>
      <c r="H18" s="144" t="s">
        <v>273</v>
      </c>
      <c r="I18" s="25" t="s">
        <v>485</v>
      </c>
      <c r="J18" s="140"/>
      <c r="K18" s="143"/>
      <c r="L18" s="140"/>
      <c r="M18" s="150" t="s">
        <v>129</v>
      </c>
    </row>
    <row r="19" spans="2:13" s="13" customFormat="1" ht="18" customHeight="1" x14ac:dyDescent="0.25">
      <c r="B19" s="27">
        <v>14</v>
      </c>
      <c r="C19" s="138" t="s">
        <v>485</v>
      </c>
      <c r="D19" s="138" t="s">
        <v>219</v>
      </c>
      <c r="E19" s="138"/>
      <c r="F19" s="138"/>
      <c r="G19" s="20">
        <v>3</v>
      </c>
      <c r="H19" s="20"/>
      <c r="I19" s="142" t="s">
        <v>219</v>
      </c>
      <c r="J19" s="139"/>
      <c r="K19" s="143"/>
      <c r="L19" s="139"/>
      <c r="M19" s="150" t="str">
        <f>IF($J$6="Ne","Ne","Da")</f>
        <v>Da</v>
      </c>
    </row>
    <row r="20" spans="2:13" s="13" customFormat="1" ht="18" customHeight="1" x14ac:dyDescent="0.25">
      <c r="B20" s="27">
        <v>15</v>
      </c>
      <c r="C20" s="138" t="s">
        <v>485</v>
      </c>
      <c r="D20" s="138" t="s">
        <v>220</v>
      </c>
      <c r="E20" s="138"/>
      <c r="F20" s="138"/>
      <c r="G20" s="20">
        <v>3</v>
      </c>
      <c r="H20" s="20"/>
      <c r="I20" s="142" t="s">
        <v>220</v>
      </c>
      <c r="J20" s="139"/>
      <c r="K20" s="143"/>
      <c r="L20" s="139"/>
      <c r="M20" s="150" t="str">
        <f>IF($J$6="Ne","Ne","Da")</f>
        <v>Da</v>
      </c>
    </row>
    <row r="21" spans="2:13" s="13" customFormat="1" ht="18" customHeight="1" x14ac:dyDescent="0.25">
      <c r="B21" s="27">
        <v>16</v>
      </c>
      <c r="C21" s="138" t="s">
        <v>485</v>
      </c>
      <c r="D21" s="138" t="s">
        <v>282</v>
      </c>
      <c r="E21" s="138"/>
      <c r="F21" s="138"/>
      <c r="G21" s="20">
        <v>3</v>
      </c>
      <c r="H21" s="20"/>
      <c r="I21" s="142" t="s">
        <v>282</v>
      </c>
      <c r="J21" s="139"/>
      <c r="K21" s="143"/>
      <c r="L21" s="139"/>
      <c r="M21" s="150" t="str">
        <f>IF($J$6="Ne","Ne","Da")</f>
        <v>Da</v>
      </c>
    </row>
    <row r="22" spans="2:13" s="13" customFormat="1" ht="18" customHeight="1" x14ac:dyDescent="0.25">
      <c r="B22" s="27">
        <v>17</v>
      </c>
      <c r="C22" s="138" t="s">
        <v>485</v>
      </c>
      <c r="D22" s="138" t="s">
        <v>221</v>
      </c>
      <c r="E22" s="138"/>
      <c r="F22" s="138"/>
      <c r="G22" s="20">
        <v>3</v>
      </c>
      <c r="H22" s="20"/>
      <c r="I22" s="142" t="s">
        <v>221</v>
      </c>
      <c r="J22" s="139"/>
      <c r="K22" s="143"/>
      <c r="L22" s="139"/>
      <c r="M22" s="150" t="str">
        <f>IF($J$6="Ne","Ne","Da")</f>
        <v>Da</v>
      </c>
    </row>
    <row r="23" spans="2:13" s="13" customFormat="1" ht="18" customHeight="1" x14ac:dyDescent="0.25">
      <c r="B23" s="27">
        <v>18</v>
      </c>
      <c r="C23" s="138" t="s">
        <v>485</v>
      </c>
      <c r="D23" s="138" t="s">
        <v>502</v>
      </c>
      <c r="E23" s="138"/>
      <c r="F23" s="138"/>
      <c r="G23" s="20">
        <v>3</v>
      </c>
      <c r="H23" s="20"/>
      <c r="I23" s="142" t="s">
        <v>502</v>
      </c>
      <c r="J23" s="139"/>
      <c r="K23" s="143"/>
      <c r="L23" s="139"/>
      <c r="M23" s="150" t="str">
        <f>IF($J$6="Ne","Ne","Da")</f>
        <v>Da</v>
      </c>
    </row>
    <row r="24" spans="2:13" s="13" customFormat="1" ht="36.75" customHeight="1" x14ac:dyDescent="0.25">
      <c r="B24" s="27">
        <v>19</v>
      </c>
      <c r="C24" s="138" t="s">
        <v>486</v>
      </c>
      <c r="D24" s="138"/>
      <c r="E24" s="138"/>
      <c r="F24" s="138"/>
      <c r="G24" s="20">
        <v>4</v>
      </c>
      <c r="H24" s="20" t="s">
        <v>68</v>
      </c>
      <c r="I24" s="25" t="s">
        <v>486</v>
      </c>
      <c r="J24" s="140"/>
      <c r="K24" s="143"/>
      <c r="L24" s="140"/>
      <c r="M24" s="150" t="s">
        <v>129</v>
      </c>
    </row>
    <row r="25" spans="2:13" s="13" customFormat="1" ht="18" customHeight="1" x14ac:dyDescent="0.25">
      <c r="B25" s="27">
        <v>20</v>
      </c>
      <c r="C25" s="138" t="s">
        <v>486</v>
      </c>
      <c r="D25" s="138" t="s">
        <v>222</v>
      </c>
      <c r="E25" s="138"/>
      <c r="F25" s="138"/>
      <c r="G25" s="20">
        <v>4</v>
      </c>
      <c r="H25" s="20"/>
      <c r="I25" s="142" t="s">
        <v>222</v>
      </c>
      <c r="J25" s="139"/>
      <c r="K25" s="143"/>
      <c r="L25" s="139"/>
      <c r="M25" s="150" t="str">
        <f>IF($J$6="Ne","Ne","Da")</f>
        <v>Da</v>
      </c>
    </row>
    <row r="26" spans="2:13" s="13" customFormat="1" ht="18" customHeight="1" x14ac:dyDescent="0.25">
      <c r="B26" s="27">
        <v>21</v>
      </c>
      <c r="C26" s="138" t="s">
        <v>486</v>
      </c>
      <c r="D26" s="138" t="s">
        <v>223</v>
      </c>
      <c r="E26" s="138"/>
      <c r="F26" s="138"/>
      <c r="G26" s="20">
        <v>4</v>
      </c>
      <c r="H26" s="20"/>
      <c r="I26" s="142" t="s">
        <v>223</v>
      </c>
      <c r="J26" s="139"/>
      <c r="K26" s="143"/>
      <c r="L26" s="139"/>
      <c r="M26" s="150" t="str">
        <f>IF($J$6="Ne","Ne","Da")</f>
        <v>Da</v>
      </c>
    </row>
    <row r="27" spans="2:13" s="13" customFormat="1" ht="18" customHeight="1" x14ac:dyDescent="0.25">
      <c r="B27" s="27">
        <v>22</v>
      </c>
      <c r="C27" s="138" t="s">
        <v>486</v>
      </c>
      <c r="D27" s="138" t="s">
        <v>283</v>
      </c>
      <c r="E27" s="138"/>
      <c r="F27" s="138"/>
      <c r="G27" s="20">
        <v>4</v>
      </c>
      <c r="H27" s="20"/>
      <c r="I27" s="142" t="s">
        <v>283</v>
      </c>
      <c r="J27" s="139"/>
      <c r="K27" s="143"/>
      <c r="L27" s="139"/>
      <c r="M27" s="150" t="str">
        <f>IF($J$6="Ne","Ne","Da")</f>
        <v>Da</v>
      </c>
    </row>
    <row r="28" spans="2:13" s="13" customFormat="1" ht="33.75" customHeight="1" x14ac:dyDescent="0.25">
      <c r="B28" s="27">
        <v>23</v>
      </c>
      <c r="C28" s="138" t="s">
        <v>486</v>
      </c>
      <c r="D28" s="138" t="s">
        <v>284</v>
      </c>
      <c r="E28" s="138"/>
      <c r="F28" s="138"/>
      <c r="G28" s="20">
        <v>4</v>
      </c>
      <c r="H28" s="20"/>
      <c r="I28" s="142" t="s">
        <v>284</v>
      </c>
      <c r="J28" s="139"/>
      <c r="K28" s="143"/>
      <c r="L28" s="139"/>
      <c r="M28" s="150" t="str">
        <f>IF($J$6="Ne","Ne","Da")</f>
        <v>Da</v>
      </c>
    </row>
    <row r="29" spans="2:13" s="13" customFormat="1" ht="18" customHeight="1" x14ac:dyDescent="0.25">
      <c r="B29" s="27">
        <v>24</v>
      </c>
      <c r="C29" s="138" t="s">
        <v>486</v>
      </c>
      <c r="D29" s="138" t="s">
        <v>502</v>
      </c>
      <c r="E29" s="138"/>
      <c r="F29" s="138"/>
      <c r="G29" s="20">
        <v>4</v>
      </c>
      <c r="H29" s="20"/>
      <c r="I29" s="142" t="s">
        <v>502</v>
      </c>
      <c r="J29" s="139"/>
      <c r="K29" s="143"/>
      <c r="L29" s="139"/>
      <c r="M29" s="150" t="str">
        <f>IF($J$6="Ne","Ne","Da")</f>
        <v>Da</v>
      </c>
    </row>
    <row r="30" spans="2:13" s="13" customFormat="1" ht="30" customHeight="1" x14ac:dyDescent="0.25">
      <c r="B30" s="27">
        <v>25</v>
      </c>
      <c r="C30" s="138" t="s">
        <v>479</v>
      </c>
      <c r="D30" s="138"/>
      <c r="E30" s="138"/>
      <c r="F30" s="138"/>
      <c r="G30" s="20">
        <v>5</v>
      </c>
      <c r="H30" s="20" t="s">
        <v>91</v>
      </c>
      <c r="I30" s="25" t="s">
        <v>479</v>
      </c>
      <c r="J30" s="139"/>
      <c r="K30" s="143"/>
      <c r="L30" s="139"/>
      <c r="M30" s="150" t="s">
        <v>130</v>
      </c>
    </row>
    <row r="31" spans="2:13" s="13" customFormat="1" ht="19.5" customHeight="1" x14ac:dyDescent="0.25">
      <c r="B31" s="27">
        <v>26</v>
      </c>
      <c r="C31" s="138" t="s">
        <v>479</v>
      </c>
      <c r="D31" s="138" t="s">
        <v>477</v>
      </c>
      <c r="E31" s="138"/>
      <c r="F31" s="138"/>
      <c r="G31" s="20"/>
      <c r="H31" s="20"/>
      <c r="I31" s="25" t="s">
        <v>477</v>
      </c>
      <c r="J31" s="140"/>
      <c r="K31" s="143"/>
      <c r="L31" s="140"/>
      <c r="M31" s="150" t="s">
        <v>129</v>
      </c>
    </row>
    <row r="32" spans="2:13" s="13" customFormat="1" ht="19.5" customHeight="1" x14ac:dyDescent="0.25">
      <c r="B32" s="27">
        <v>27</v>
      </c>
      <c r="C32" s="138" t="s">
        <v>479</v>
      </c>
      <c r="D32" s="138" t="s">
        <v>477</v>
      </c>
      <c r="E32" s="138" t="s">
        <v>288</v>
      </c>
      <c r="F32" s="138"/>
      <c r="G32" s="156" t="s">
        <v>524</v>
      </c>
      <c r="H32" s="20"/>
      <c r="I32" s="25" t="s">
        <v>288</v>
      </c>
      <c r="J32" s="139"/>
      <c r="K32" s="143"/>
      <c r="L32" s="139"/>
      <c r="M32" s="150" t="str">
        <f>IF($J$30="Ne","Ne","Da")</f>
        <v>Da</v>
      </c>
    </row>
    <row r="33" spans="2:13" s="13" customFormat="1" ht="19.5" customHeight="1" x14ac:dyDescent="0.25">
      <c r="B33" s="27">
        <v>28</v>
      </c>
      <c r="C33" s="138" t="s">
        <v>479</v>
      </c>
      <c r="D33" s="138" t="s">
        <v>477</v>
      </c>
      <c r="E33" s="138" t="s">
        <v>285</v>
      </c>
      <c r="F33" s="138"/>
      <c r="G33" s="156" t="s">
        <v>525</v>
      </c>
      <c r="H33" s="20"/>
      <c r="I33" s="25" t="s">
        <v>285</v>
      </c>
      <c r="J33" s="139"/>
      <c r="K33" s="143"/>
      <c r="L33" s="139"/>
      <c r="M33" s="150" t="str">
        <f>IF($J$30="Ne","Ne","Da")</f>
        <v>Da</v>
      </c>
    </row>
    <row r="34" spans="2:13" s="13" customFormat="1" ht="24" customHeight="1" x14ac:dyDescent="0.25">
      <c r="B34" s="27">
        <v>29</v>
      </c>
      <c r="C34" s="138" t="s">
        <v>479</v>
      </c>
      <c r="D34" s="138" t="s">
        <v>477</v>
      </c>
      <c r="E34" s="138" t="s">
        <v>286</v>
      </c>
      <c r="F34" s="138"/>
      <c r="G34" s="156" t="s">
        <v>526</v>
      </c>
      <c r="H34" s="20"/>
      <c r="I34" s="25" t="s">
        <v>286</v>
      </c>
      <c r="J34" s="140"/>
      <c r="K34" s="143"/>
      <c r="L34" s="140"/>
      <c r="M34" s="150" t="s">
        <v>129</v>
      </c>
    </row>
    <row r="35" spans="2:13" s="13" customFormat="1" ht="24" customHeight="1" x14ac:dyDescent="0.25">
      <c r="B35" s="27">
        <v>30</v>
      </c>
      <c r="C35" s="138" t="s">
        <v>479</v>
      </c>
      <c r="D35" s="138" t="s">
        <v>477</v>
      </c>
      <c r="E35" s="138" t="s">
        <v>286</v>
      </c>
      <c r="F35" s="138" t="s">
        <v>287</v>
      </c>
      <c r="G35" s="156" t="s">
        <v>526</v>
      </c>
      <c r="H35" s="20"/>
      <c r="I35" s="142" t="s">
        <v>287</v>
      </c>
      <c r="J35" s="139"/>
      <c r="K35" s="143"/>
      <c r="L35" s="139"/>
      <c r="M35" s="150" t="str">
        <f t="shared" ref="M35:M41" si="0">IF($J$30="Ne","Ne","Da")</f>
        <v>Da</v>
      </c>
    </row>
    <row r="36" spans="2:13" s="13" customFormat="1" ht="24" customHeight="1" x14ac:dyDescent="0.25">
      <c r="B36" s="27">
        <v>31</v>
      </c>
      <c r="C36" s="138" t="s">
        <v>479</v>
      </c>
      <c r="D36" s="138" t="s">
        <v>477</v>
      </c>
      <c r="E36" s="138" t="s">
        <v>286</v>
      </c>
      <c r="F36" s="138" t="s">
        <v>480</v>
      </c>
      <c r="G36" s="156" t="s">
        <v>526</v>
      </c>
      <c r="H36" s="20"/>
      <c r="I36" s="142" t="s">
        <v>480</v>
      </c>
      <c r="J36" s="139"/>
      <c r="K36" s="143"/>
      <c r="L36" s="139"/>
      <c r="M36" s="150" t="str">
        <f t="shared" si="0"/>
        <v>Da</v>
      </c>
    </row>
    <row r="37" spans="2:13" s="13" customFormat="1" ht="24" customHeight="1" x14ac:dyDescent="0.25">
      <c r="B37" s="27">
        <v>32</v>
      </c>
      <c r="C37" s="138" t="s">
        <v>479</v>
      </c>
      <c r="D37" s="138" t="s">
        <v>477</v>
      </c>
      <c r="E37" s="138" t="s">
        <v>286</v>
      </c>
      <c r="F37" s="138" t="s">
        <v>481</v>
      </c>
      <c r="G37" s="156" t="s">
        <v>526</v>
      </c>
      <c r="H37" s="20"/>
      <c r="I37" s="142" t="s">
        <v>481</v>
      </c>
      <c r="J37" s="139"/>
      <c r="K37" s="143"/>
      <c r="L37" s="139"/>
      <c r="M37" s="150" t="str">
        <f t="shared" si="0"/>
        <v>Da</v>
      </c>
    </row>
    <row r="38" spans="2:13" s="13" customFormat="1" ht="31.5" customHeight="1" x14ac:dyDescent="0.25">
      <c r="B38" s="27">
        <v>33</v>
      </c>
      <c r="C38" s="138" t="s">
        <v>479</v>
      </c>
      <c r="D38" s="138" t="s">
        <v>477</v>
      </c>
      <c r="E38" s="138" t="s">
        <v>286</v>
      </c>
      <c r="F38" s="138" t="s">
        <v>289</v>
      </c>
      <c r="G38" s="156" t="s">
        <v>526</v>
      </c>
      <c r="H38" s="20"/>
      <c r="I38" s="142" t="s">
        <v>289</v>
      </c>
      <c r="J38" s="139"/>
      <c r="K38" s="143"/>
      <c r="L38" s="139"/>
      <c r="M38" s="150" t="str">
        <f t="shared" si="0"/>
        <v>Da</v>
      </c>
    </row>
    <row r="39" spans="2:13" s="13" customFormat="1" ht="34.5" customHeight="1" x14ac:dyDescent="0.25">
      <c r="B39" s="27">
        <v>34</v>
      </c>
      <c r="C39" s="138" t="s">
        <v>479</v>
      </c>
      <c r="D39" s="138" t="s">
        <v>477</v>
      </c>
      <c r="E39" s="138" t="s">
        <v>286</v>
      </c>
      <c r="F39" s="138" t="s">
        <v>290</v>
      </c>
      <c r="G39" s="156" t="s">
        <v>526</v>
      </c>
      <c r="H39" s="20"/>
      <c r="I39" s="142" t="s">
        <v>290</v>
      </c>
      <c r="J39" s="139"/>
      <c r="K39" s="143"/>
      <c r="L39" s="139"/>
      <c r="M39" s="150" t="str">
        <f t="shared" si="0"/>
        <v>Da</v>
      </c>
    </row>
    <row r="40" spans="2:13" s="13" customFormat="1" ht="24" customHeight="1" x14ac:dyDescent="0.25">
      <c r="B40" s="27">
        <v>35</v>
      </c>
      <c r="C40" s="138" t="s">
        <v>479</v>
      </c>
      <c r="D40" s="138" t="s">
        <v>477</v>
      </c>
      <c r="E40" s="138" t="s">
        <v>286</v>
      </c>
      <c r="F40" s="138" t="s">
        <v>291</v>
      </c>
      <c r="G40" s="156" t="s">
        <v>526</v>
      </c>
      <c r="H40" s="20"/>
      <c r="I40" s="142" t="s">
        <v>291</v>
      </c>
      <c r="J40" s="139"/>
      <c r="K40" s="143"/>
      <c r="L40" s="139"/>
      <c r="M40" s="150" t="str">
        <f t="shared" si="0"/>
        <v>Da</v>
      </c>
    </row>
    <row r="41" spans="2:13" s="13" customFormat="1" ht="24" customHeight="1" x14ac:dyDescent="0.25">
      <c r="B41" s="27">
        <v>36</v>
      </c>
      <c r="C41" s="138" t="s">
        <v>479</v>
      </c>
      <c r="D41" s="138" t="s">
        <v>477</v>
      </c>
      <c r="E41" s="138" t="s">
        <v>286</v>
      </c>
      <c r="F41" s="138" t="s">
        <v>502</v>
      </c>
      <c r="G41" s="156" t="s">
        <v>526</v>
      </c>
      <c r="H41" s="20"/>
      <c r="I41" s="142" t="s">
        <v>502</v>
      </c>
      <c r="J41" s="139"/>
      <c r="K41" s="143"/>
      <c r="L41" s="139"/>
      <c r="M41" s="150" t="str">
        <f t="shared" si="0"/>
        <v>Da</v>
      </c>
    </row>
    <row r="42" spans="2:13" s="13" customFormat="1" ht="22.5" customHeight="1" x14ac:dyDescent="0.25">
      <c r="B42" s="27">
        <v>37</v>
      </c>
      <c r="C42" s="138" t="s">
        <v>479</v>
      </c>
      <c r="D42" s="138" t="s">
        <v>475</v>
      </c>
      <c r="E42" s="138"/>
      <c r="F42" s="138"/>
      <c r="G42" s="156" t="s">
        <v>527</v>
      </c>
      <c r="H42" s="20"/>
      <c r="I42" s="25" t="s">
        <v>475</v>
      </c>
      <c r="J42" s="152"/>
      <c r="K42" s="143"/>
      <c r="L42" s="139"/>
      <c r="M42" s="150" t="str">
        <f>IF($J$30="Da","Ne","Da")</f>
        <v>Da</v>
      </c>
    </row>
    <row r="43" spans="2:13" s="13" customFormat="1" ht="27.6" x14ac:dyDescent="0.25">
      <c r="B43" s="27">
        <v>38</v>
      </c>
      <c r="C43" s="138" t="s">
        <v>483</v>
      </c>
      <c r="D43" s="138"/>
      <c r="E43" s="138"/>
      <c r="F43" s="138"/>
      <c r="G43" s="20">
        <v>6</v>
      </c>
      <c r="H43" s="20" t="s">
        <v>91</v>
      </c>
      <c r="I43" s="25" t="s">
        <v>483</v>
      </c>
      <c r="J43" s="139"/>
      <c r="K43" s="143"/>
      <c r="L43" s="139"/>
      <c r="M43" s="150" t="s">
        <v>130</v>
      </c>
    </row>
    <row r="44" spans="2:13" s="13" customFormat="1" ht="20.25" customHeight="1" x14ac:dyDescent="0.25">
      <c r="B44" s="27">
        <v>39</v>
      </c>
      <c r="C44" s="138" t="s">
        <v>483</v>
      </c>
      <c r="D44" s="138" t="s">
        <v>477</v>
      </c>
      <c r="E44" s="138"/>
      <c r="F44" s="138"/>
      <c r="G44" s="20"/>
      <c r="H44" s="20"/>
      <c r="I44" s="25" t="s">
        <v>482</v>
      </c>
      <c r="J44" s="140"/>
      <c r="K44" s="143"/>
      <c r="L44" s="140"/>
      <c r="M44" s="150" t="s">
        <v>129</v>
      </c>
    </row>
    <row r="45" spans="2:13" s="13" customFormat="1" ht="20.25" customHeight="1" x14ac:dyDescent="0.25">
      <c r="B45" s="27">
        <v>40</v>
      </c>
      <c r="C45" s="138" t="s">
        <v>483</v>
      </c>
      <c r="D45" s="138" t="s">
        <v>477</v>
      </c>
      <c r="E45" s="138" t="s">
        <v>224</v>
      </c>
      <c r="F45" s="138"/>
      <c r="G45" s="156" t="s">
        <v>528</v>
      </c>
      <c r="H45" s="20"/>
      <c r="I45" s="25" t="s">
        <v>224</v>
      </c>
      <c r="J45" s="139"/>
      <c r="K45" s="143"/>
      <c r="L45" s="139"/>
      <c r="M45" s="150" t="str">
        <f>IF($J$43="Ne","Ne","Da")</f>
        <v>Da</v>
      </c>
    </row>
    <row r="46" spans="2:13" s="13" customFormat="1" ht="20.25" customHeight="1" x14ac:dyDescent="0.25">
      <c r="B46" s="27">
        <v>41</v>
      </c>
      <c r="C46" s="138" t="s">
        <v>483</v>
      </c>
      <c r="D46" s="138" t="s">
        <v>477</v>
      </c>
      <c r="E46" s="138" t="s">
        <v>292</v>
      </c>
      <c r="F46" s="138"/>
      <c r="G46" s="156" t="s">
        <v>529</v>
      </c>
      <c r="H46" s="20"/>
      <c r="I46" s="25" t="s">
        <v>292</v>
      </c>
      <c r="J46" s="145"/>
      <c r="K46" s="143"/>
      <c r="L46" s="139"/>
      <c r="M46" s="150" t="str">
        <f>IF($J$43="Ne","Ne","Da")</f>
        <v>Da</v>
      </c>
    </row>
    <row r="47" spans="2:13" s="13" customFormat="1" ht="36.75" customHeight="1" x14ac:dyDescent="0.25">
      <c r="B47" s="27">
        <v>42</v>
      </c>
      <c r="C47" s="138" t="s">
        <v>491</v>
      </c>
      <c r="D47" s="138"/>
      <c r="E47" s="138"/>
      <c r="F47" s="138"/>
      <c r="G47" s="20">
        <v>7</v>
      </c>
      <c r="H47" s="20" t="s">
        <v>91</v>
      </c>
      <c r="I47" s="25" t="s">
        <v>491</v>
      </c>
      <c r="J47" s="140"/>
      <c r="K47" s="143"/>
      <c r="L47" s="140"/>
      <c r="M47" s="150" t="s">
        <v>129</v>
      </c>
    </row>
    <row r="48" spans="2:13" s="13" customFormat="1" ht="18.75" customHeight="1" x14ac:dyDescent="0.25">
      <c r="B48" s="27">
        <v>43</v>
      </c>
      <c r="C48" s="138" t="s">
        <v>491</v>
      </c>
      <c r="D48" s="138" t="s">
        <v>294</v>
      </c>
      <c r="E48" s="138"/>
      <c r="F48" s="138"/>
      <c r="G48" s="20">
        <v>7</v>
      </c>
      <c r="H48" s="20"/>
      <c r="I48" s="142" t="s">
        <v>294</v>
      </c>
      <c r="J48" s="139"/>
      <c r="K48" s="143"/>
      <c r="L48" s="139"/>
      <c r="M48" s="150" t="str">
        <f>IF($J$30="Ne","Ne","Da")</f>
        <v>Da</v>
      </c>
    </row>
    <row r="49" spans="2:13" s="13" customFormat="1" ht="21.75" customHeight="1" x14ac:dyDescent="0.25">
      <c r="B49" s="27">
        <v>44</v>
      </c>
      <c r="C49" s="138" t="s">
        <v>491</v>
      </c>
      <c r="D49" s="138" t="s">
        <v>293</v>
      </c>
      <c r="E49" s="138"/>
      <c r="F49" s="138"/>
      <c r="G49" s="20">
        <v>7</v>
      </c>
      <c r="H49" s="20"/>
      <c r="I49" s="142" t="s">
        <v>293</v>
      </c>
      <c r="J49" s="139"/>
      <c r="K49" s="143"/>
      <c r="L49" s="139"/>
      <c r="M49" s="150" t="str">
        <f>IF($J$30="Ne","Ne","Da")</f>
        <v>Da</v>
      </c>
    </row>
    <row r="50" spans="2:13" ht="21.75" customHeight="1" x14ac:dyDescent="0.3">
      <c r="B50" s="27">
        <v>45</v>
      </c>
      <c r="C50" s="138" t="s">
        <v>491</v>
      </c>
      <c r="D50" s="138" t="s">
        <v>295</v>
      </c>
      <c r="E50" s="138"/>
      <c r="F50" s="138"/>
      <c r="G50" s="20">
        <v>7</v>
      </c>
      <c r="H50" s="20"/>
      <c r="I50" s="142" t="s">
        <v>295</v>
      </c>
      <c r="J50" s="139"/>
      <c r="K50" s="143"/>
      <c r="L50" s="139"/>
      <c r="M50" s="150" t="str">
        <f>IF($J$30="Ne","Ne","Da")</f>
        <v>Da</v>
      </c>
    </row>
    <row r="51" spans="2:13" ht="21.75" customHeight="1" x14ac:dyDescent="0.3">
      <c r="B51" s="27">
        <v>46</v>
      </c>
      <c r="C51" s="138" t="s">
        <v>491</v>
      </c>
      <c r="D51" s="138" t="s">
        <v>502</v>
      </c>
      <c r="E51" s="138"/>
      <c r="F51" s="138"/>
      <c r="G51" s="20">
        <v>7</v>
      </c>
      <c r="H51" s="20"/>
      <c r="I51" s="142" t="s">
        <v>502</v>
      </c>
      <c r="J51" s="139"/>
      <c r="K51" s="143"/>
      <c r="L51" s="139"/>
      <c r="M51" s="151" t="str">
        <f>IF($J$30="Ne","Ne","Da")</f>
        <v>Da</v>
      </c>
    </row>
  </sheetData>
  <conditionalFormatting sqref="J7">
    <cfRule type="expression" dxfId="34" priority="57">
      <formula>$M$7="Ne"</formula>
    </cfRule>
  </conditionalFormatting>
  <conditionalFormatting sqref="J8:J11">
    <cfRule type="expression" dxfId="33" priority="10">
      <formula>$J$6="Ne"</formula>
    </cfRule>
  </conditionalFormatting>
  <conditionalFormatting sqref="J12">
    <cfRule type="expression" dxfId="32" priority="52">
      <formula>$M$12="Ne"</formula>
    </cfRule>
  </conditionalFormatting>
  <conditionalFormatting sqref="J14">
    <cfRule type="expression" dxfId="31" priority="50">
      <formula>$M$14="Ne"</formula>
    </cfRule>
  </conditionalFormatting>
  <conditionalFormatting sqref="J15">
    <cfRule type="expression" dxfId="30" priority="49">
      <formula>$M$15="Ne"</formula>
    </cfRule>
  </conditionalFormatting>
  <conditionalFormatting sqref="J16">
    <cfRule type="expression" dxfId="29" priority="48">
      <formula>$M$16="Ne"</formula>
    </cfRule>
  </conditionalFormatting>
  <conditionalFormatting sqref="J17">
    <cfRule type="expression" dxfId="28" priority="47">
      <formula>$M$17="Ne"</formula>
    </cfRule>
  </conditionalFormatting>
  <conditionalFormatting sqref="J18">
    <cfRule type="expression" priority="46">
      <formula>$M$18="Ne"</formula>
    </cfRule>
  </conditionalFormatting>
  <conditionalFormatting sqref="J19:J23">
    <cfRule type="expression" dxfId="27" priority="8">
      <formula>$J$6="Ne"</formula>
    </cfRule>
  </conditionalFormatting>
  <conditionalFormatting sqref="J24">
    <cfRule type="expression" dxfId="26" priority="40">
      <formula>$M$24="Ne"</formula>
    </cfRule>
  </conditionalFormatting>
  <conditionalFormatting sqref="J25:J29">
    <cfRule type="expression" dxfId="25" priority="7">
      <formula>$J$6="Ne"</formula>
    </cfRule>
  </conditionalFormatting>
  <conditionalFormatting sqref="J31">
    <cfRule type="expression" dxfId="24" priority="33">
      <formula>$M$31="Ne"</formula>
    </cfRule>
  </conditionalFormatting>
  <conditionalFormatting sqref="J32:J33">
    <cfRule type="expression" dxfId="23" priority="5">
      <formula>$J$30="Ne"</formula>
    </cfRule>
  </conditionalFormatting>
  <conditionalFormatting sqref="J34">
    <cfRule type="expression" dxfId="22" priority="30">
      <formula>$M$34="Ne"</formula>
    </cfRule>
  </conditionalFormatting>
  <conditionalFormatting sqref="J35:J41">
    <cfRule type="expression" dxfId="21" priority="6">
      <formula>$J$30="Ne"</formula>
    </cfRule>
  </conditionalFormatting>
  <conditionalFormatting sqref="J42">
    <cfRule type="expression" dxfId="20" priority="22">
      <formula>$M$42="Ne"</formula>
    </cfRule>
  </conditionalFormatting>
  <conditionalFormatting sqref="J44">
    <cfRule type="expression" dxfId="19" priority="20">
      <formula>$M$44="Ne"</formula>
    </cfRule>
  </conditionalFormatting>
  <conditionalFormatting sqref="J45">
    <cfRule type="expression" dxfId="18" priority="19">
      <formula>$M$45="Ne"</formula>
    </cfRule>
  </conditionalFormatting>
  <conditionalFormatting sqref="J46">
    <cfRule type="expression" dxfId="17" priority="18">
      <formula>$M$46="Ne"</formula>
    </cfRule>
  </conditionalFormatting>
  <conditionalFormatting sqref="J47">
    <cfRule type="expression" dxfId="16" priority="17">
      <formula>$M$47="Ne"</formula>
    </cfRule>
  </conditionalFormatting>
  <conditionalFormatting sqref="J48:J51">
    <cfRule type="expression" dxfId="15" priority="3">
      <formula>$J$30="Ne"</formula>
    </cfRule>
  </conditionalFormatting>
  <conditionalFormatting sqref="K11">
    <cfRule type="expression" dxfId="14" priority="77">
      <formula>$J$11="Da"</formula>
    </cfRule>
  </conditionalFormatting>
  <conditionalFormatting sqref="K12:K17">
    <cfRule type="expression" dxfId="13" priority="76">
      <formula>AND(ISNUMBER(SEARCH("specify",J12)), J6="No")</formula>
    </cfRule>
  </conditionalFormatting>
  <conditionalFormatting sqref="K18 K24">
    <cfRule type="expression" dxfId="12" priority="80">
      <formula>AND(ISNUMBER(SEARCH("specify",J18)), J3="No")</formula>
    </cfRule>
  </conditionalFormatting>
  <conditionalFormatting sqref="K19:K20">
    <cfRule type="expression" dxfId="11" priority="82">
      <formula>AND(ISNUMBER(SEARCH("specify",J19)), J16="No")</formula>
    </cfRule>
  </conditionalFormatting>
  <conditionalFormatting sqref="K21:K22">
    <cfRule type="expression" dxfId="10" priority="83">
      <formula>AND(ISNUMBER(SEARCH("specify",J21)), J16="No")</formula>
    </cfRule>
  </conditionalFormatting>
  <conditionalFormatting sqref="K23">
    <cfRule type="expression" dxfId="9" priority="67">
      <formula>$J$23="Da"</formula>
    </cfRule>
  </conditionalFormatting>
  <conditionalFormatting sqref="K25:K26">
    <cfRule type="expression" dxfId="8" priority="78">
      <formula>AND(ISNUMBER(SEARCH("specify",J25)), J17="No")</formula>
    </cfRule>
  </conditionalFormatting>
  <conditionalFormatting sqref="K27:K28">
    <cfRule type="expression" dxfId="7" priority="79">
      <formula>AND(ISNUMBER(SEARCH("specify",J27)), J17="No")</formula>
    </cfRule>
  </conditionalFormatting>
  <conditionalFormatting sqref="K29">
    <cfRule type="expression" dxfId="6" priority="66">
      <formula>$J$29="Da"</formula>
    </cfRule>
  </conditionalFormatting>
  <conditionalFormatting sqref="K30">
    <cfRule type="expression" dxfId="5" priority="193">
      <formula>AND(ISNUMBER(SEARCH("specify",J30)), J26="No")</formula>
    </cfRule>
  </conditionalFormatting>
  <conditionalFormatting sqref="K31:K32">
    <cfRule type="expression" dxfId="4" priority="192">
      <formula>AND(ISNUMBER(SEARCH("specify",J31)), #REF!="No")</formula>
    </cfRule>
  </conditionalFormatting>
  <conditionalFormatting sqref="K41">
    <cfRule type="expression" dxfId="3" priority="64">
      <formula>$J$41="Da"</formula>
    </cfRule>
  </conditionalFormatting>
  <conditionalFormatting sqref="K43:K46">
    <cfRule type="expression" dxfId="2" priority="2">
      <formula>AND(ISNUMBER(SEARCH("navedite",J43)),J26="Ne")</formula>
    </cfRule>
  </conditionalFormatting>
  <conditionalFormatting sqref="K45:K46">
    <cfRule type="expression" dxfId="1" priority="1">
      <formula>$J$46="ostalo (navedite)"</formula>
    </cfRule>
  </conditionalFormatting>
  <conditionalFormatting sqref="K51">
    <cfRule type="expression" dxfId="0" priority="63">
      <formula>$J$51="Da"</formula>
    </cfRule>
  </conditionalFormatting>
  <dataValidations count="1">
    <dataValidation type="list" showInputMessage="1" showErrorMessage="1" sqref="J6 J8:J11 J13 J19:J23 J25:J30 J35:J41 J32:J33 J43 J48:J51" xr:uid="{B3AD4E67-1D78-49B9-93B6-FBCAD25FFF3A}">
      <formula1>"Da,Ne"</formula1>
    </dataValidation>
  </dataValidations>
  <pageMargins left="0.7" right="0.7" top="0.75" bottom="0.75" header="0.3" footer="0.3"/>
  <pageSetup orientation="portrait" r:id="rId1"/>
  <headerFooter>
    <oddHeader>&amp;R&amp;"Arial"&amp;10&amp;K000000 ECB-PUBLIC&amp;1#_x000D_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1000000}">
          <x14:formula1>
            <xm:f>Answers!$B$5:$B$9</xm:f>
          </x14:formula1>
          <xm:sqref>J12 J17 J42</xm:sqref>
        </x14:dataValidation>
        <x14:dataValidation type="list" allowBlank="1" showInputMessage="1" showErrorMessage="1" xr:uid="{00000000-0002-0000-1000-000002000000}">
          <x14:formula1>
            <xm:f>Answers!$B$12:$B$15</xm:f>
          </x14:formula1>
          <xm:sqref>J46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B2:B15"/>
  <sheetViews>
    <sheetView zoomScale="80" zoomScaleNormal="80" workbookViewId="0">
      <selection activeCell="X41" sqref="X41"/>
    </sheetView>
  </sheetViews>
  <sheetFormatPr defaultColWidth="9.109375" defaultRowHeight="13.8" x14ac:dyDescent="0.25"/>
  <cols>
    <col min="1" max="1" width="5.5546875" style="13" customWidth="1"/>
    <col min="2" max="2" width="49.88671875" style="13" customWidth="1"/>
    <col min="3" max="16384" width="9.109375" style="13"/>
  </cols>
  <sheetData>
    <row r="2" spans="2:2" x14ac:dyDescent="0.25">
      <c r="B2" s="13" t="s">
        <v>278</v>
      </c>
    </row>
    <row r="3" spans="2:2" x14ac:dyDescent="0.25">
      <c r="B3" s="13" t="s">
        <v>279</v>
      </c>
    </row>
    <row r="4" spans="2:2" x14ac:dyDescent="0.25">
      <c r="B4" s="13" t="s">
        <v>280</v>
      </c>
    </row>
    <row r="5" spans="2:2" x14ac:dyDescent="0.25">
      <c r="B5" s="13" t="s">
        <v>277</v>
      </c>
    </row>
    <row r="6" spans="2:2" x14ac:dyDescent="0.25">
      <c r="B6" s="13" t="s">
        <v>276</v>
      </c>
    </row>
    <row r="7" spans="2:2" x14ac:dyDescent="0.25">
      <c r="B7" s="13" t="s">
        <v>275</v>
      </c>
    </row>
    <row r="8" spans="2:2" x14ac:dyDescent="0.25">
      <c r="B8" s="13" t="s">
        <v>274</v>
      </c>
    </row>
    <row r="9" spans="2:2" x14ac:dyDescent="0.25">
      <c r="B9" s="13" t="s">
        <v>129</v>
      </c>
    </row>
    <row r="11" spans="2:2" x14ac:dyDescent="0.25">
      <c r="B11" s="13" t="s">
        <v>490</v>
      </c>
    </row>
    <row r="12" spans="2:2" x14ac:dyDescent="0.25">
      <c r="B12" s="13" t="s">
        <v>487</v>
      </c>
    </row>
    <row r="13" spans="2:2" x14ac:dyDescent="0.25">
      <c r="B13" s="13" t="s">
        <v>488</v>
      </c>
    </row>
    <row r="14" spans="2:2" x14ac:dyDescent="0.25">
      <c r="B14" s="13" t="s">
        <v>489</v>
      </c>
    </row>
    <row r="15" spans="2:2" x14ac:dyDescent="0.25">
      <c r="B15" s="13" t="s">
        <v>502</v>
      </c>
    </row>
  </sheetData>
  <pageMargins left="0.7" right="0.7" top="0.75" bottom="0.75" header="0.3" footer="0.3"/>
  <headerFooter>
    <oddHeader>&amp;R&amp;"Arial"&amp;10&amp;K000000 ECB-PUBLIC&amp;1#_x000D_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4BC0F-0A51-4AC2-B72A-B2EE371E674A}">
  <dimension ref="A1:A9"/>
  <sheetViews>
    <sheetView workbookViewId="0">
      <selection activeCell="A9" sqref="A5:A9"/>
    </sheetView>
  </sheetViews>
  <sheetFormatPr defaultRowHeight="14.4" x14ac:dyDescent="0.3"/>
  <sheetData>
    <row r="1" spans="1:1" x14ac:dyDescent="0.3">
      <c r="A1" t="s">
        <v>229</v>
      </c>
    </row>
    <row r="3" spans="1:1" x14ac:dyDescent="0.3">
      <c r="A3" t="s">
        <v>230</v>
      </c>
    </row>
    <row r="5" spans="1:1" x14ac:dyDescent="0.3">
      <c r="A5" t="s">
        <v>231</v>
      </c>
    </row>
    <row r="6" spans="1:1" x14ac:dyDescent="0.3">
      <c r="A6" t="s">
        <v>441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0">
    <tabColor theme="0" tint="-4.9989318521683403E-2"/>
    <pageSetUpPr autoPageBreaks="0"/>
  </sheetPr>
  <dimension ref="A1:Q178"/>
  <sheetViews>
    <sheetView showGridLines="0" zoomScale="80" zoomScaleNormal="80" workbookViewId="0">
      <selection activeCell="C28" sqref="C28"/>
    </sheetView>
  </sheetViews>
  <sheetFormatPr defaultColWidth="9.44140625" defaultRowHeight="13.8" x14ac:dyDescent="0.25"/>
  <cols>
    <col min="1" max="1" width="4.5546875" style="13" customWidth="1"/>
    <col min="2" max="2" width="55" style="13" bestFit="1" customWidth="1"/>
    <col min="3" max="3" width="54.5546875" style="13" customWidth="1"/>
    <col min="4" max="6" width="36.88671875" style="13" customWidth="1"/>
    <col min="7" max="7" width="55.5546875" style="13" customWidth="1"/>
    <col min="8" max="8" width="235.5546875" style="13" bestFit="1" customWidth="1"/>
    <col min="9" max="9" width="25.5546875" style="13" customWidth="1"/>
    <col min="10" max="11" width="9.44140625" style="13" customWidth="1"/>
    <col min="12" max="16384" width="9.44140625" style="13"/>
  </cols>
  <sheetData>
    <row r="1" spans="1:16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2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9.5" customHeight="1" x14ac:dyDescent="0.35">
      <c r="B3" s="62" t="s">
        <v>56</v>
      </c>
      <c r="C3" s="30"/>
      <c r="D3" s="30"/>
      <c r="E3" s="30"/>
      <c r="F3" s="45"/>
      <c r="G3" s="45"/>
      <c r="H3" s="45"/>
      <c r="I3" s="45"/>
      <c r="J3" s="45"/>
      <c r="K3" s="30"/>
      <c r="L3" s="30"/>
      <c r="M3" s="30"/>
      <c r="N3" s="30"/>
      <c r="O3" s="30"/>
      <c r="P3" s="30"/>
    </row>
    <row r="4" spans="1:16" ht="13.5" customHeight="1" x14ac:dyDescent="0.25">
      <c r="B4" s="30" t="s">
        <v>579</v>
      </c>
      <c r="C4" s="30"/>
      <c r="D4" s="30"/>
      <c r="E4" s="30"/>
      <c r="F4" s="45"/>
      <c r="G4" s="45"/>
      <c r="H4" s="45"/>
      <c r="I4" s="45"/>
      <c r="J4" s="45"/>
      <c r="K4" s="30"/>
      <c r="L4" s="30"/>
      <c r="M4" s="30"/>
      <c r="N4" s="30"/>
      <c r="O4" s="30"/>
      <c r="P4" s="30"/>
    </row>
    <row r="5" spans="1:16" ht="15" customHeight="1" x14ac:dyDescent="0.25">
      <c r="B5" s="30"/>
      <c r="C5" s="180">
        <v>1</v>
      </c>
      <c r="D5" s="30"/>
      <c r="E5" s="30"/>
      <c r="F5" s="45"/>
      <c r="G5" s="45"/>
      <c r="H5" s="45"/>
      <c r="I5" s="45"/>
      <c r="J5" s="45"/>
      <c r="K5" s="30"/>
      <c r="L5" s="30"/>
      <c r="M5" s="30"/>
      <c r="N5" s="30"/>
      <c r="O5" s="30"/>
      <c r="P5" s="30"/>
    </row>
    <row r="6" spans="1:16" ht="17.25" customHeight="1" x14ac:dyDescent="0.25">
      <c r="A6" s="27">
        <v>1</v>
      </c>
      <c r="B6" s="49" t="s">
        <v>55</v>
      </c>
      <c r="C6" s="47"/>
      <c r="D6" s="30"/>
      <c r="E6" s="30"/>
      <c r="F6" s="45"/>
      <c r="G6" s="45"/>
      <c r="H6" s="45"/>
      <c r="I6" s="45"/>
      <c r="J6" s="45"/>
      <c r="K6" s="30"/>
      <c r="L6" s="30"/>
      <c r="M6" s="30"/>
      <c r="N6" s="30"/>
      <c r="O6" s="30"/>
      <c r="P6" s="30"/>
    </row>
    <row r="7" spans="1:16" ht="17.25" customHeight="1" x14ac:dyDescent="0.25">
      <c r="A7" s="27">
        <v>2</v>
      </c>
      <c r="B7" s="49" t="s">
        <v>254</v>
      </c>
      <c r="C7" s="48"/>
      <c r="D7" s="30"/>
      <c r="E7" s="30"/>
      <c r="F7" s="45"/>
      <c r="G7" s="45"/>
      <c r="H7" s="45"/>
      <c r="I7" s="45"/>
      <c r="J7" s="45"/>
      <c r="K7" s="46"/>
      <c r="L7" s="46"/>
      <c r="M7" s="46"/>
      <c r="N7" s="30"/>
      <c r="O7" s="30"/>
      <c r="P7" s="30"/>
    </row>
    <row r="8" spans="1:16" ht="15.75" customHeight="1" x14ac:dyDescent="0.25">
      <c r="A8" s="27">
        <v>3</v>
      </c>
      <c r="B8" s="49" t="s">
        <v>639</v>
      </c>
      <c r="C8" s="48"/>
      <c r="D8" s="30"/>
      <c r="E8" s="30"/>
      <c r="F8" s="45"/>
      <c r="G8" s="45"/>
      <c r="H8" s="45"/>
      <c r="I8" s="45"/>
      <c r="J8" s="45"/>
      <c r="K8" s="46"/>
      <c r="L8" s="46"/>
      <c r="M8" s="46"/>
      <c r="N8" s="30"/>
      <c r="O8" s="30"/>
      <c r="P8" s="30"/>
    </row>
    <row r="9" spans="1:16" ht="15.75" customHeight="1" x14ac:dyDescent="0.25">
      <c r="A9" s="176"/>
      <c r="B9" s="177"/>
      <c r="C9" s="30"/>
      <c r="D9" s="30"/>
      <c r="E9" s="30"/>
      <c r="F9" s="45"/>
      <c r="G9" s="45"/>
      <c r="H9" s="45"/>
      <c r="I9" s="45"/>
      <c r="J9" s="45"/>
      <c r="K9" s="46"/>
      <c r="L9" s="46"/>
      <c r="M9" s="46"/>
      <c r="N9" s="30"/>
      <c r="O9" s="30"/>
      <c r="P9" s="30"/>
    </row>
    <row r="10" spans="1:16" ht="15.75" customHeight="1" x14ac:dyDescent="0.25">
      <c r="A10" s="176"/>
      <c r="B10" s="177"/>
      <c r="C10" s="30"/>
      <c r="D10" s="30"/>
      <c r="E10" s="30"/>
      <c r="F10" s="45"/>
      <c r="G10" s="45"/>
      <c r="H10" s="45"/>
      <c r="I10" s="45"/>
      <c r="J10" s="45"/>
      <c r="K10" s="46"/>
      <c r="L10" s="46"/>
      <c r="M10" s="46"/>
      <c r="N10" s="30"/>
      <c r="O10" s="30"/>
      <c r="P10" s="30"/>
    </row>
    <row r="11" spans="1:16" ht="17.25" customHeight="1" x14ac:dyDescent="0.25">
      <c r="A11" s="176">
        <v>3</v>
      </c>
      <c r="B11" s="177" t="s">
        <v>260</v>
      </c>
      <c r="C11" s="30"/>
      <c r="D11" s="30"/>
      <c r="E11" s="30"/>
      <c r="F11" s="45"/>
      <c r="G11" s="45"/>
      <c r="H11" s="45"/>
      <c r="I11" s="45"/>
      <c r="J11" s="45"/>
      <c r="K11" s="46"/>
      <c r="L11" s="46"/>
      <c r="M11" s="46"/>
      <c r="N11" s="30"/>
      <c r="O11" s="30"/>
      <c r="P11" s="30"/>
    </row>
    <row r="12" spans="1:16" ht="17.25" customHeight="1" x14ac:dyDescent="0.25">
      <c r="A12" s="206">
        <v>4</v>
      </c>
      <c r="B12" s="205" t="s">
        <v>640</v>
      </c>
      <c r="C12" s="180" t="s">
        <v>642</v>
      </c>
      <c r="D12" s="180" t="s">
        <v>643</v>
      </c>
      <c r="E12" s="180" t="s">
        <v>644</v>
      </c>
      <c r="F12" s="180" t="s">
        <v>641</v>
      </c>
      <c r="G12" s="45"/>
      <c r="H12" s="45"/>
      <c r="I12" s="45"/>
      <c r="J12" s="45"/>
      <c r="K12" s="46"/>
      <c r="L12" s="46"/>
      <c r="M12" s="46"/>
      <c r="N12" s="30"/>
      <c r="O12" s="30"/>
      <c r="P12" s="30"/>
    </row>
    <row r="13" spans="1:16" ht="13.5" customHeight="1" x14ac:dyDescent="0.25">
      <c r="A13" s="206"/>
      <c r="B13" s="205"/>
      <c r="C13" s="178" t="s">
        <v>645</v>
      </c>
      <c r="D13" s="179"/>
      <c r="E13" s="179"/>
      <c r="F13" s="179"/>
      <c r="G13" s="45"/>
      <c r="H13" s="45"/>
      <c r="I13" s="45"/>
      <c r="J13" s="45"/>
      <c r="K13" s="46"/>
      <c r="L13" s="46"/>
      <c r="M13" s="46"/>
      <c r="N13" s="30"/>
      <c r="O13" s="30"/>
      <c r="P13" s="30"/>
    </row>
    <row r="14" spans="1:16" ht="17.25" customHeight="1" x14ac:dyDescent="0.25">
      <c r="A14" s="206"/>
      <c r="B14" s="205"/>
      <c r="C14" s="178" t="s">
        <v>646</v>
      </c>
      <c r="D14" s="179"/>
      <c r="E14" s="179"/>
      <c r="F14" s="179"/>
      <c r="G14" s="45"/>
      <c r="H14" s="45"/>
      <c r="I14" s="45"/>
      <c r="J14" s="45"/>
      <c r="K14" s="46"/>
      <c r="L14" s="46"/>
      <c r="M14" s="46"/>
      <c r="N14" s="45"/>
      <c r="O14" s="45"/>
      <c r="P14" s="45"/>
    </row>
    <row r="15" spans="1:16" ht="17.25" customHeight="1" x14ac:dyDescent="0.25">
      <c r="A15" s="206"/>
      <c r="B15" s="205"/>
      <c r="C15" s="178" t="s">
        <v>647</v>
      </c>
      <c r="D15" s="179"/>
      <c r="E15" s="179"/>
      <c r="F15" s="179"/>
      <c r="G15" s="45"/>
      <c r="H15" s="45"/>
      <c r="I15" s="45"/>
      <c r="J15" s="45"/>
      <c r="K15" s="46"/>
      <c r="L15" s="46"/>
      <c r="M15" s="46"/>
      <c r="N15" s="45"/>
      <c r="O15" s="45"/>
      <c r="P15" s="45"/>
    </row>
    <row r="16" spans="1:16" ht="17.25" customHeight="1" x14ac:dyDescent="0.25">
      <c r="A16" s="206"/>
      <c r="B16" s="205"/>
      <c r="C16" s="178" t="s">
        <v>648</v>
      </c>
      <c r="D16" s="179"/>
      <c r="E16" s="179"/>
      <c r="F16" s="179"/>
      <c r="G16" s="45"/>
      <c r="H16" s="45"/>
      <c r="I16" s="45"/>
      <c r="J16" s="45"/>
      <c r="K16" s="46"/>
      <c r="L16" s="46"/>
      <c r="M16" s="46"/>
      <c r="N16" s="45"/>
      <c r="O16" s="45"/>
      <c r="P16" s="45"/>
    </row>
    <row r="17" spans="1:16" ht="17.25" customHeight="1" x14ac:dyDescent="0.25">
      <c r="A17" s="206"/>
      <c r="B17" s="205"/>
      <c r="C17" s="178" t="s">
        <v>649</v>
      </c>
      <c r="D17" s="179"/>
      <c r="E17" s="179"/>
      <c r="F17" s="179"/>
      <c r="G17" s="45"/>
      <c r="H17" s="45"/>
      <c r="I17" s="45"/>
      <c r="J17" s="45"/>
      <c r="K17" s="46"/>
      <c r="L17" s="46"/>
      <c r="M17" s="46"/>
      <c r="N17" s="45"/>
      <c r="O17" s="45"/>
      <c r="P17" s="45"/>
    </row>
    <row r="18" spans="1:16" ht="17.25" customHeight="1" x14ac:dyDescent="0.25">
      <c r="A18" s="206"/>
      <c r="B18" s="205"/>
      <c r="C18" s="178" t="s">
        <v>650</v>
      </c>
      <c r="D18" s="179"/>
      <c r="E18" s="179"/>
      <c r="F18" s="179"/>
      <c r="G18" s="45"/>
      <c r="H18" s="45"/>
      <c r="I18" s="45"/>
      <c r="J18" s="45"/>
      <c r="K18" s="46"/>
      <c r="L18" s="46"/>
      <c r="M18" s="46"/>
      <c r="N18" s="45"/>
      <c r="O18" s="45"/>
      <c r="P18" s="45"/>
    </row>
    <row r="19" spans="1:16" ht="17.25" customHeight="1" x14ac:dyDescent="0.25">
      <c r="A19" s="206"/>
      <c r="B19" s="205"/>
      <c r="C19" s="178" t="s">
        <v>651</v>
      </c>
      <c r="D19" s="179"/>
      <c r="E19" s="179"/>
      <c r="F19" s="179"/>
      <c r="G19" s="45"/>
      <c r="H19" s="45"/>
      <c r="I19" s="45"/>
      <c r="J19" s="45"/>
      <c r="K19" s="46"/>
      <c r="L19" s="46"/>
      <c r="M19" s="46"/>
      <c r="N19" s="45"/>
      <c r="O19" s="45"/>
      <c r="P19" s="45"/>
    </row>
    <row r="20" spans="1:16" ht="17.25" customHeight="1" x14ac:dyDescent="0.25">
      <c r="F20" s="45"/>
      <c r="G20" s="45"/>
      <c r="H20" s="45"/>
      <c r="I20" s="45"/>
      <c r="J20" s="45"/>
      <c r="K20" s="46"/>
      <c r="L20" s="46"/>
      <c r="M20" s="46"/>
      <c r="N20" s="45"/>
      <c r="O20" s="45"/>
      <c r="P20" s="45"/>
    </row>
    <row r="21" spans="1:16" ht="17.25" customHeight="1" x14ac:dyDescent="0.25">
      <c r="F21" s="45"/>
      <c r="G21" s="45"/>
      <c r="H21" s="45"/>
      <c r="I21" s="45"/>
      <c r="J21" s="45"/>
      <c r="K21" s="46"/>
      <c r="L21" s="46"/>
      <c r="M21" s="46"/>
      <c r="N21" s="45"/>
      <c r="O21" s="45"/>
      <c r="P21" s="45"/>
    </row>
    <row r="22" spans="1:16" ht="17.25" customHeight="1" x14ac:dyDescent="0.25">
      <c r="F22" s="45"/>
      <c r="G22" s="45"/>
      <c r="H22" s="45"/>
      <c r="I22" s="45"/>
      <c r="J22" s="45"/>
      <c r="K22" s="46"/>
      <c r="L22" s="46"/>
      <c r="M22" s="46"/>
      <c r="N22" s="45"/>
      <c r="O22" s="45"/>
      <c r="P22" s="45"/>
    </row>
    <row r="23" spans="1:16" ht="17.25" customHeight="1" x14ac:dyDescent="0.25">
      <c r="F23" s="45"/>
      <c r="G23" s="45"/>
      <c r="H23" s="45"/>
      <c r="I23" s="45"/>
      <c r="J23" s="45"/>
      <c r="K23" s="46"/>
      <c r="L23" s="46"/>
      <c r="M23" s="46"/>
      <c r="N23" s="45"/>
      <c r="O23" s="45"/>
      <c r="P23" s="45"/>
    </row>
    <row r="24" spans="1:16" ht="17.25" customHeight="1" x14ac:dyDescent="0.25">
      <c r="F24" s="45"/>
      <c r="G24" s="45"/>
      <c r="H24" s="45"/>
      <c r="I24" s="45"/>
      <c r="J24" s="45"/>
      <c r="K24" s="46"/>
      <c r="L24" s="46"/>
      <c r="M24" s="46"/>
      <c r="N24" s="45"/>
      <c r="O24" s="45"/>
      <c r="P24" s="45"/>
    </row>
    <row r="25" spans="1:16" ht="17.25" customHeight="1" x14ac:dyDescent="0.25">
      <c r="F25" s="45"/>
      <c r="G25" s="45"/>
      <c r="H25" s="45"/>
      <c r="I25" s="45"/>
      <c r="J25" s="45"/>
      <c r="K25" s="46"/>
      <c r="L25" s="46"/>
      <c r="M25" s="46"/>
      <c r="N25" s="45"/>
      <c r="O25" s="45"/>
      <c r="P25" s="45"/>
    </row>
    <row r="26" spans="1:16" ht="17.25" customHeight="1" x14ac:dyDescent="0.25">
      <c r="F26" s="45"/>
      <c r="G26" s="45"/>
      <c r="H26" s="45"/>
      <c r="I26" s="45"/>
      <c r="J26" s="45"/>
      <c r="K26" s="46"/>
      <c r="L26" s="46"/>
      <c r="M26" s="46"/>
      <c r="N26" s="45"/>
      <c r="O26" s="45"/>
      <c r="P26" s="45"/>
    </row>
    <row r="27" spans="1:16" ht="17.25" customHeight="1" x14ac:dyDescent="0.25">
      <c r="E27" s="30"/>
      <c r="F27" s="45"/>
      <c r="G27" s="45"/>
      <c r="H27" s="45"/>
      <c r="I27" s="45"/>
      <c r="J27" s="45"/>
      <c r="K27" s="46"/>
      <c r="L27" s="46"/>
      <c r="M27" s="46"/>
      <c r="N27" s="45"/>
      <c r="O27" s="45"/>
      <c r="P27" s="45"/>
    </row>
    <row r="28" spans="1:16" ht="36.75" customHeight="1" x14ac:dyDescent="0.25">
      <c r="E28" s="30"/>
      <c r="F28" s="45"/>
      <c r="G28" s="45"/>
      <c r="H28" s="45"/>
      <c r="I28" s="45"/>
      <c r="J28" s="45"/>
      <c r="K28" s="46"/>
      <c r="L28" s="46"/>
      <c r="M28" s="46"/>
      <c r="N28" s="45"/>
      <c r="O28" s="45"/>
      <c r="P28" s="45"/>
    </row>
    <row r="29" spans="1:16" ht="17.25" customHeight="1" x14ac:dyDescent="0.25">
      <c r="E29" s="30"/>
      <c r="F29" s="45"/>
      <c r="G29" s="45"/>
      <c r="H29" s="45"/>
      <c r="I29" s="45"/>
      <c r="J29" s="45"/>
      <c r="K29" s="46"/>
      <c r="L29" s="46"/>
      <c r="M29" s="46"/>
      <c r="N29" s="45"/>
      <c r="O29" s="45"/>
      <c r="P29" s="45"/>
    </row>
    <row r="30" spans="1:16" ht="17.25" customHeight="1" x14ac:dyDescent="0.25">
      <c r="E30" s="30"/>
      <c r="F30" s="45"/>
      <c r="G30" s="45"/>
      <c r="H30" s="45"/>
      <c r="I30" s="45"/>
      <c r="J30" s="45"/>
      <c r="K30" s="46"/>
      <c r="L30" s="46"/>
      <c r="M30" s="46"/>
      <c r="N30" s="45"/>
      <c r="O30" s="45"/>
      <c r="P30" s="45"/>
    </row>
    <row r="31" spans="1:16" ht="17.25" customHeight="1" x14ac:dyDescent="0.25">
      <c r="E31" s="30"/>
      <c r="F31" s="45"/>
      <c r="G31" s="45"/>
      <c r="H31" s="45"/>
      <c r="I31" s="45"/>
      <c r="J31" s="45"/>
      <c r="K31" s="46"/>
      <c r="L31" s="46"/>
      <c r="M31" s="46"/>
      <c r="N31" s="45"/>
      <c r="O31" s="45"/>
      <c r="P31" s="45"/>
    </row>
    <row r="32" spans="1:16" ht="17.25" customHeight="1" x14ac:dyDescent="0.25">
      <c r="E32" s="30"/>
      <c r="F32" s="45"/>
      <c r="G32" s="45"/>
      <c r="H32" s="45"/>
      <c r="I32" s="45"/>
      <c r="J32" s="45"/>
      <c r="K32" s="46"/>
      <c r="L32" s="46"/>
      <c r="M32" s="46"/>
      <c r="N32" s="45"/>
      <c r="O32" s="45"/>
      <c r="P32" s="45"/>
    </row>
    <row r="33" spans="2:16" ht="17.25" customHeight="1" x14ac:dyDescent="0.25">
      <c r="E33" s="30"/>
      <c r="F33" s="45"/>
      <c r="G33" s="45"/>
      <c r="H33" s="45"/>
      <c r="I33" s="45"/>
      <c r="J33" s="45"/>
      <c r="K33" s="46"/>
      <c r="L33" s="46"/>
      <c r="M33" s="46"/>
      <c r="N33" s="45"/>
      <c r="O33" s="45"/>
      <c r="P33" s="45"/>
    </row>
    <row r="34" spans="2:16" ht="17.25" customHeight="1" x14ac:dyDescent="0.25">
      <c r="E34" s="30"/>
      <c r="F34" s="45"/>
      <c r="G34" s="45"/>
      <c r="H34" s="45"/>
      <c r="I34" s="45"/>
      <c r="J34" s="45"/>
      <c r="K34" s="46"/>
      <c r="L34" s="46"/>
      <c r="M34" s="46"/>
      <c r="N34" s="45"/>
      <c r="O34" s="45"/>
      <c r="P34" s="45"/>
    </row>
    <row r="35" spans="2:16" ht="17.25" customHeight="1" x14ac:dyDescent="0.25">
      <c r="E35" s="30"/>
      <c r="F35" s="45"/>
      <c r="G35" s="45"/>
      <c r="H35" s="45"/>
      <c r="I35" s="45"/>
      <c r="J35" s="45"/>
      <c r="K35" s="46"/>
      <c r="L35" s="46"/>
      <c r="M35" s="46"/>
      <c r="N35" s="45"/>
      <c r="O35" s="45"/>
      <c r="P35" s="45"/>
    </row>
    <row r="36" spans="2:16" ht="17.25" customHeight="1" x14ac:dyDescent="0.25">
      <c r="E36" s="30"/>
      <c r="F36" s="45"/>
      <c r="G36" s="45"/>
      <c r="H36" s="45"/>
      <c r="I36" s="45"/>
      <c r="J36" s="45"/>
      <c r="K36" s="46"/>
      <c r="L36" s="46"/>
      <c r="M36" s="46"/>
      <c r="N36" s="45"/>
      <c r="O36" s="45"/>
      <c r="P36" s="45"/>
    </row>
    <row r="37" spans="2:16" ht="17.25" customHeight="1" x14ac:dyDescent="0.25">
      <c r="E37" s="30"/>
      <c r="F37" s="45"/>
      <c r="G37" s="45"/>
      <c r="H37" s="45"/>
      <c r="I37" s="45"/>
      <c r="J37" s="45"/>
      <c r="K37" s="46"/>
      <c r="L37" s="46"/>
      <c r="M37" s="46"/>
      <c r="N37" s="45"/>
      <c r="O37" s="45"/>
      <c r="P37" s="45"/>
    </row>
    <row r="38" spans="2:16" ht="17.25" customHeight="1" x14ac:dyDescent="0.25">
      <c r="E38" s="30"/>
      <c r="F38" s="45"/>
      <c r="G38" s="45"/>
      <c r="H38" s="45"/>
      <c r="I38" s="45"/>
      <c r="J38" s="45"/>
      <c r="K38" s="46"/>
      <c r="L38" s="46"/>
      <c r="M38" s="46"/>
      <c r="N38" s="45"/>
      <c r="O38" s="45"/>
      <c r="P38" s="45"/>
    </row>
    <row r="39" spans="2:16" ht="17.25" customHeight="1" x14ac:dyDescent="0.25">
      <c r="E39" s="30"/>
      <c r="F39" s="45"/>
      <c r="G39" s="45"/>
      <c r="H39" s="45"/>
      <c r="I39" s="45"/>
      <c r="J39" s="45"/>
      <c r="K39" s="46"/>
      <c r="L39" s="46"/>
      <c r="M39" s="46"/>
      <c r="N39" s="45"/>
      <c r="O39" s="45"/>
      <c r="P39" s="45"/>
    </row>
    <row r="40" spans="2:16" ht="17.25" customHeight="1" x14ac:dyDescent="0.25">
      <c r="E40" s="30"/>
      <c r="F40" s="45"/>
      <c r="G40" s="45"/>
      <c r="H40" s="45"/>
      <c r="I40" s="45"/>
      <c r="J40" s="45"/>
      <c r="K40" s="46"/>
      <c r="L40" s="46"/>
      <c r="M40" s="46"/>
      <c r="N40" s="45"/>
      <c r="O40" s="45"/>
      <c r="P40" s="45"/>
    </row>
    <row r="41" spans="2:16" ht="17.25" customHeight="1" x14ac:dyDescent="0.25">
      <c r="E41" s="30"/>
      <c r="F41" s="45"/>
      <c r="G41" s="45"/>
      <c r="H41" s="45"/>
      <c r="I41" s="45"/>
      <c r="J41" s="45"/>
      <c r="K41" s="46"/>
      <c r="L41" s="46"/>
      <c r="M41" s="46"/>
      <c r="N41" s="45"/>
      <c r="O41" s="45"/>
      <c r="P41" s="45"/>
    </row>
    <row r="42" spans="2:16" ht="17.25" customHeight="1" x14ac:dyDescent="0.25">
      <c r="E42" s="30"/>
      <c r="F42" s="45"/>
      <c r="G42" s="45"/>
      <c r="H42" s="45"/>
      <c r="I42" s="45"/>
      <c r="J42" s="45"/>
      <c r="K42" s="46"/>
      <c r="L42" s="46"/>
      <c r="M42" s="46"/>
      <c r="N42" s="45"/>
      <c r="O42" s="45"/>
      <c r="P42" s="45"/>
    </row>
    <row r="43" spans="2:16" ht="17.25" customHeight="1" x14ac:dyDescent="0.25">
      <c r="E43" s="30"/>
      <c r="F43" s="45"/>
      <c r="G43" s="45"/>
      <c r="H43" s="45"/>
      <c r="I43" s="45"/>
      <c r="J43" s="45"/>
      <c r="K43" s="46"/>
      <c r="L43" s="46"/>
      <c r="M43" s="46"/>
      <c r="N43" s="45"/>
      <c r="O43" s="45"/>
      <c r="P43" s="45"/>
    </row>
    <row r="44" spans="2:16" ht="17.25" customHeight="1" x14ac:dyDescent="0.25">
      <c r="E44" s="30"/>
      <c r="F44" s="45"/>
      <c r="G44" s="45"/>
      <c r="H44" s="45"/>
      <c r="I44" s="45"/>
      <c r="J44" s="45"/>
      <c r="K44" s="46"/>
      <c r="L44" s="46"/>
      <c r="M44" s="46"/>
      <c r="N44" s="45"/>
      <c r="O44" s="45"/>
      <c r="P44" s="45"/>
    </row>
    <row r="45" spans="2:16" ht="17.25" customHeight="1" x14ac:dyDescent="0.25">
      <c r="E45" s="30"/>
      <c r="F45" s="45"/>
      <c r="G45" s="45"/>
      <c r="H45" s="45"/>
      <c r="I45" s="45"/>
      <c r="J45" s="45"/>
      <c r="K45" s="46"/>
      <c r="L45" s="46"/>
      <c r="M45" s="46"/>
      <c r="N45" s="45"/>
      <c r="O45" s="45"/>
      <c r="P45" s="45"/>
    </row>
    <row r="46" spans="2:16" ht="17.25" customHeight="1" x14ac:dyDescent="0.25">
      <c r="E46" s="30"/>
      <c r="F46" s="45"/>
      <c r="G46" s="45"/>
      <c r="H46" s="45"/>
      <c r="I46" s="45"/>
      <c r="J46" s="45"/>
      <c r="K46" s="46"/>
      <c r="L46" s="46"/>
      <c r="M46" s="46"/>
      <c r="N46" s="45"/>
      <c r="O46" s="45"/>
      <c r="P46" s="45"/>
    </row>
    <row r="47" spans="2:16" ht="17.25" customHeight="1" x14ac:dyDescent="0.25">
      <c r="E47" s="30"/>
      <c r="F47" s="30"/>
      <c r="G47" s="30"/>
      <c r="H47" s="30"/>
      <c r="I47" s="30"/>
      <c r="J47" s="30"/>
      <c r="K47" s="46"/>
      <c r="L47" s="46"/>
      <c r="M47" s="46"/>
      <c r="N47" s="45"/>
      <c r="O47" s="45"/>
      <c r="P47" s="45"/>
    </row>
    <row r="48" spans="2:16" ht="17.25" customHeight="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46"/>
      <c r="L48" s="46"/>
      <c r="M48" s="46"/>
      <c r="N48" s="45"/>
      <c r="O48" s="45"/>
      <c r="P48" s="45"/>
    </row>
    <row r="49" spans="2:17" ht="17.25" customHeight="1" x14ac:dyDescent="0.25">
      <c r="B49" s="30"/>
      <c r="C49" s="30"/>
      <c r="D49" s="30"/>
      <c r="E49" s="30"/>
      <c r="F49" s="30"/>
      <c r="G49" s="30"/>
      <c r="H49" s="30"/>
      <c r="I49" s="30"/>
      <c r="J49" s="30"/>
      <c r="K49" s="46"/>
      <c r="L49" s="46"/>
      <c r="M49" s="46"/>
      <c r="N49" s="45"/>
      <c r="O49" s="45"/>
      <c r="P49" s="45"/>
    </row>
    <row r="50" spans="2:17" ht="17.25" customHeight="1" x14ac:dyDescent="0.25">
      <c r="E50" s="30"/>
      <c r="F50" s="30"/>
      <c r="G50" s="30"/>
      <c r="H50" s="30"/>
      <c r="I50" s="30"/>
      <c r="J50" s="30"/>
      <c r="K50" s="46"/>
      <c r="L50" s="46"/>
      <c r="M50" s="46"/>
      <c r="N50" s="45"/>
      <c r="O50" s="45"/>
      <c r="P50" s="45"/>
    </row>
    <row r="51" spans="2:17" ht="17.25" customHeight="1" x14ac:dyDescent="0.25">
      <c r="E51" s="30"/>
      <c r="F51" s="30"/>
      <c r="G51" s="30"/>
      <c r="H51" s="30"/>
      <c r="I51" s="30"/>
      <c r="J51" s="30"/>
      <c r="K51" s="46"/>
      <c r="L51" s="46"/>
      <c r="M51" s="46"/>
      <c r="N51" s="45"/>
      <c r="O51" s="45"/>
      <c r="P51" s="45"/>
    </row>
    <row r="52" spans="2:17" ht="17.25" customHeight="1" x14ac:dyDescent="0.25">
      <c r="E52" s="30"/>
      <c r="F52" s="30"/>
      <c r="G52" s="30"/>
      <c r="H52" s="30"/>
      <c r="I52" s="30"/>
      <c r="J52" s="30"/>
      <c r="K52" s="46"/>
      <c r="L52" s="46"/>
      <c r="M52" s="46"/>
      <c r="N52" s="45"/>
      <c r="O52" s="45"/>
      <c r="P52" s="45"/>
    </row>
    <row r="53" spans="2:17" ht="17.25" customHeight="1" x14ac:dyDescent="0.25"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2:17" ht="17.25" customHeight="1" x14ac:dyDescent="0.25"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2:17" ht="17.25" customHeight="1" x14ac:dyDescent="0.25"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2:17" ht="17.25" customHeight="1" x14ac:dyDescent="0.25"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2:17" ht="17.25" customHeight="1" x14ac:dyDescent="0.25"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2:17" ht="17.25" customHeight="1" x14ac:dyDescent="0.25"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2:17" ht="17.25" customHeight="1" x14ac:dyDescent="0.25"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2:17" ht="17.25" customHeight="1" x14ac:dyDescent="0.25">
      <c r="E60" s="30"/>
      <c r="F60" s="30"/>
      <c r="G60" s="30"/>
      <c r="H60" s="30"/>
      <c r="I60" s="30"/>
      <c r="J60" s="30"/>
      <c r="K60" s="46"/>
      <c r="L60" s="46"/>
      <c r="M60" s="46"/>
      <c r="N60" s="45"/>
      <c r="O60" s="45"/>
      <c r="P60" s="45"/>
    </row>
    <row r="61" spans="2:17" ht="17.25" customHeight="1" x14ac:dyDescent="0.25">
      <c r="E61" s="30"/>
      <c r="F61" s="30"/>
      <c r="G61" s="30"/>
      <c r="H61" s="30"/>
      <c r="I61" s="30"/>
      <c r="J61" s="30"/>
      <c r="K61" s="46"/>
      <c r="L61" s="46"/>
      <c r="M61" s="46"/>
      <c r="N61" s="45"/>
      <c r="O61" s="45"/>
      <c r="P61" s="45"/>
    </row>
    <row r="62" spans="2:17" ht="17.25" customHeight="1" x14ac:dyDescent="0.25">
      <c r="E62" s="30"/>
      <c r="F62" s="30"/>
      <c r="G62" s="30"/>
      <c r="H62" s="30"/>
      <c r="I62" s="30"/>
      <c r="J62" s="30"/>
      <c r="K62" s="46"/>
      <c r="L62" s="46"/>
      <c r="M62" s="46"/>
      <c r="N62" s="45"/>
      <c r="O62" s="45"/>
      <c r="P62" s="45"/>
    </row>
    <row r="63" spans="2:17" ht="17.25" customHeight="1" x14ac:dyDescent="0.25">
      <c r="E63" s="30"/>
      <c r="F63" s="30"/>
      <c r="G63" s="30"/>
      <c r="H63" s="30"/>
      <c r="I63" s="30"/>
      <c r="J63" s="30"/>
      <c r="K63" s="46"/>
      <c r="L63" s="46"/>
      <c r="M63" s="46"/>
      <c r="N63" s="45"/>
      <c r="O63" s="45"/>
      <c r="P63" s="45"/>
    </row>
    <row r="64" spans="2:17" ht="17.25" customHeight="1" x14ac:dyDescent="0.25">
      <c r="E64" s="30"/>
      <c r="F64" s="30"/>
      <c r="G64" s="30"/>
      <c r="H64" s="30"/>
      <c r="I64" s="30"/>
      <c r="J64" s="30"/>
      <c r="K64" s="46"/>
      <c r="L64" s="46"/>
      <c r="M64" s="46"/>
      <c r="N64" s="45"/>
      <c r="O64" s="45"/>
      <c r="P64" s="45"/>
    </row>
    <row r="65" spans="2:16" ht="17.25" customHeight="1" x14ac:dyDescent="0.25">
      <c r="E65" s="30"/>
      <c r="F65" s="30"/>
      <c r="G65" s="30"/>
      <c r="H65" s="30"/>
      <c r="I65" s="30"/>
      <c r="J65" s="30"/>
      <c r="K65" s="46"/>
      <c r="L65" s="46"/>
      <c r="M65" s="46"/>
      <c r="N65" s="45"/>
      <c r="O65" s="45"/>
      <c r="P65" s="45"/>
    </row>
    <row r="66" spans="2:16" ht="17.25" customHeight="1" x14ac:dyDescent="0.25">
      <c r="E66" s="30"/>
      <c r="F66" s="30"/>
      <c r="G66" s="30"/>
      <c r="H66" s="30"/>
      <c r="I66" s="30"/>
      <c r="J66" s="30"/>
      <c r="K66" s="46"/>
      <c r="L66" s="46"/>
      <c r="M66" s="46"/>
      <c r="N66" s="45"/>
      <c r="O66" s="45"/>
      <c r="P66" s="45"/>
    </row>
    <row r="67" spans="2:16" ht="17.25" customHeight="1" x14ac:dyDescent="0.25">
      <c r="E67" s="30"/>
      <c r="F67" s="30"/>
      <c r="G67" s="30"/>
      <c r="H67" s="30"/>
      <c r="I67" s="30"/>
      <c r="J67" s="30"/>
      <c r="K67" s="46"/>
      <c r="L67" s="46"/>
      <c r="M67" s="46"/>
      <c r="N67" s="45"/>
      <c r="O67" s="45"/>
      <c r="P67" s="45"/>
    </row>
    <row r="68" spans="2:16" ht="17.25" customHeight="1" x14ac:dyDescent="0.25">
      <c r="E68" s="30"/>
      <c r="F68" s="30"/>
      <c r="G68" s="30"/>
      <c r="H68" s="30"/>
      <c r="I68" s="30"/>
      <c r="J68" s="30"/>
      <c r="K68" s="46"/>
      <c r="L68" s="46"/>
      <c r="M68" s="46"/>
      <c r="N68" s="45"/>
      <c r="O68" s="45"/>
      <c r="P68" s="45"/>
    </row>
    <row r="69" spans="2:16" ht="17.25" customHeight="1" x14ac:dyDescent="0.25">
      <c r="E69" s="30"/>
      <c r="F69" s="30"/>
      <c r="G69" s="30"/>
      <c r="H69" s="30"/>
      <c r="I69" s="30"/>
      <c r="J69" s="30"/>
      <c r="K69" s="46"/>
      <c r="L69" s="46"/>
      <c r="M69" s="46"/>
      <c r="N69" s="45"/>
      <c r="O69" s="45"/>
      <c r="P69" s="45"/>
    </row>
    <row r="70" spans="2:16" ht="17.25" customHeight="1" x14ac:dyDescent="0.25">
      <c r="E70" s="30"/>
      <c r="F70" s="30"/>
      <c r="G70" s="30"/>
      <c r="H70" s="30"/>
      <c r="I70" s="30"/>
      <c r="J70" s="30"/>
      <c r="K70" s="46"/>
      <c r="L70" s="46"/>
      <c r="M70" s="46"/>
      <c r="N70" s="45"/>
      <c r="O70" s="45"/>
      <c r="P70" s="45"/>
    </row>
    <row r="71" spans="2:16" ht="17.25" customHeight="1" x14ac:dyDescent="0.25">
      <c r="E71" s="30"/>
      <c r="F71" s="30"/>
      <c r="G71" s="30"/>
      <c r="H71" s="30"/>
      <c r="I71" s="30"/>
      <c r="J71" s="30"/>
      <c r="K71" s="46"/>
      <c r="L71" s="46"/>
      <c r="M71" s="46"/>
      <c r="N71" s="45"/>
      <c r="O71" s="45"/>
      <c r="P71" s="45"/>
    </row>
    <row r="72" spans="2:16" ht="17.25" customHeight="1" x14ac:dyDescent="0.25">
      <c r="E72" s="30"/>
      <c r="F72" s="30"/>
      <c r="G72" s="30"/>
      <c r="H72" s="30"/>
      <c r="I72" s="30"/>
      <c r="J72" s="30"/>
      <c r="K72" s="46"/>
      <c r="L72" s="46"/>
      <c r="M72" s="46"/>
      <c r="N72" s="45"/>
      <c r="O72" s="45"/>
      <c r="P72" s="45"/>
    </row>
    <row r="73" spans="2:16" ht="17.25" customHeight="1" x14ac:dyDescent="0.25">
      <c r="E73" s="30"/>
      <c r="F73" s="30"/>
      <c r="G73" s="30"/>
      <c r="H73" s="30"/>
      <c r="I73" s="30"/>
      <c r="J73" s="30"/>
      <c r="K73" s="46"/>
      <c r="L73" s="46"/>
      <c r="M73" s="46"/>
      <c r="N73" s="45"/>
      <c r="O73" s="45"/>
      <c r="P73" s="45"/>
    </row>
    <row r="74" spans="2:16" ht="17.25" customHeight="1" x14ac:dyDescent="0.25">
      <c r="E74" s="30"/>
      <c r="F74" s="30"/>
      <c r="G74" s="30"/>
      <c r="H74" s="30"/>
      <c r="I74" s="30"/>
      <c r="J74" s="30"/>
      <c r="K74" s="46"/>
      <c r="L74" s="46"/>
      <c r="M74" s="46"/>
      <c r="N74" s="45"/>
      <c r="O74" s="45"/>
      <c r="P74" s="45"/>
    </row>
    <row r="75" spans="2:16" ht="17.25" customHeight="1" x14ac:dyDescent="0.25">
      <c r="E75" s="30"/>
      <c r="F75" s="30"/>
      <c r="G75" s="30"/>
      <c r="H75" s="30"/>
      <c r="I75" s="30"/>
      <c r="J75" s="30"/>
      <c r="K75" s="46"/>
      <c r="L75" s="46"/>
      <c r="M75" s="46"/>
      <c r="N75" s="45"/>
      <c r="O75" s="45"/>
      <c r="P75" s="45"/>
    </row>
    <row r="76" spans="2:16" ht="17.25" customHeight="1" x14ac:dyDescent="0.25">
      <c r="E76" s="30"/>
      <c r="F76" s="30"/>
      <c r="G76" s="30"/>
      <c r="H76" s="30"/>
      <c r="I76" s="30"/>
      <c r="J76" s="30"/>
      <c r="K76" s="46"/>
      <c r="L76" s="46"/>
      <c r="M76" s="46"/>
      <c r="N76" s="45"/>
      <c r="O76" s="45"/>
      <c r="P76" s="45"/>
    </row>
    <row r="77" spans="2:16" ht="17.25" customHeight="1" x14ac:dyDescent="0.25">
      <c r="B77" s="30"/>
      <c r="C77" s="30"/>
      <c r="D77" s="30"/>
      <c r="E77" s="30"/>
      <c r="F77" s="30"/>
      <c r="G77" s="30"/>
      <c r="H77" s="30"/>
      <c r="I77" s="30"/>
      <c r="J77" s="30"/>
      <c r="K77" s="46"/>
      <c r="L77" s="46"/>
      <c r="M77" s="46"/>
      <c r="N77" s="45"/>
      <c r="O77" s="45"/>
      <c r="P77" s="45"/>
    </row>
    <row r="78" spans="2:16" ht="17.25" customHeight="1" x14ac:dyDescent="0.25">
      <c r="B78" s="30"/>
      <c r="C78" s="30"/>
      <c r="D78" s="30"/>
      <c r="E78" s="30"/>
      <c r="F78" s="30"/>
      <c r="G78" s="30"/>
      <c r="H78" s="30"/>
      <c r="I78" s="30"/>
      <c r="J78" s="30"/>
      <c r="K78" s="46"/>
      <c r="L78" s="46"/>
      <c r="M78" s="46"/>
      <c r="N78" s="45"/>
      <c r="O78" s="45"/>
      <c r="P78" s="45"/>
    </row>
    <row r="79" spans="2:16" ht="17.25" customHeight="1" x14ac:dyDescent="0.25">
      <c r="B79" s="30"/>
      <c r="C79" s="30"/>
      <c r="D79" s="30"/>
      <c r="E79" s="30"/>
      <c r="F79" s="30"/>
      <c r="G79" s="30"/>
      <c r="H79" s="30"/>
      <c r="I79" s="30"/>
      <c r="J79" s="30"/>
      <c r="K79" s="46"/>
      <c r="L79" s="46"/>
      <c r="M79" s="46"/>
      <c r="N79" s="45"/>
      <c r="O79" s="45"/>
      <c r="P79" s="45"/>
    </row>
    <row r="80" spans="2:16" ht="17.25" customHeight="1" x14ac:dyDescent="0.25">
      <c r="B80" s="30"/>
      <c r="C80" s="30"/>
      <c r="D80" s="30"/>
      <c r="E80" s="30"/>
      <c r="F80" s="30"/>
      <c r="G80" s="30"/>
      <c r="H80" s="30"/>
      <c r="I80" s="30"/>
      <c r="J80" s="30"/>
      <c r="K80" s="46"/>
      <c r="L80" s="46"/>
      <c r="M80" s="46"/>
      <c r="N80" s="45"/>
      <c r="O80" s="45"/>
      <c r="P80" s="45"/>
    </row>
    <row r="81" spans="2:16" ht="17.25" customHeight="1" x14ac:dyDescent="0.25">
      <c r="B81" s="30"/>
      <c r="C81" s="30"/>
      <c r="D81" s="30"/>
      <c r="E81" s="30"/>
      <c r="F81" s="30"/>
      <c r="G81" s="30"/>
      <c r="H81" s="30"/>
      <c r="I81" s="30"/>
      <c r="J81" s="30"/>
      <c r="K81" s="46"/>
      <c r="L81" s="46"/>
      <c r="M81" s="46"/>
      <c r="N81" s="45"/>
      <c r="O81" s="45"/>
      <c r="P81" s="45"/>
    </row>
    <row r="82" spans="2:16" ht="17.25" customHeight="1" x14ac:dyDescent="0.25">
      <c r="B82" s="30"/>
      <c r="C82" s="30"/>
      <c r="D82" s="30"/>
      <c r="E82" s="30"/>
      <c r="F82" s="30"/>
      <c r="G82" s="30"/>
      <c r="H82" s="30"/>
      <c r="I82" s="30"/>
      <c r="J82" s="30"/>
      <c r="K82" s="46"/>
      <c r="L82" s="46"/>
      <c r="M82" s="46"/>
      <c r="N82" s="45"/>
      <c r="O82" s="45"/>
      <c r="P82" s="45"/>
    </row>
    <row r="83" spans="2:16" ht="17.25" customHeight="1" x14ac:dyDescent="0.25">
      <c r="B83" s="30"/>
      <c r="C83" s="30"/>
      <c r="D83" s="30"/>
      <c r="E83" s="30"/>
      <c r="F83" s="30"/>
      <c r="G83" s="30"/>
      <c r="H83" s="30"/>
      <c r="I83" s="30"/>
      <c r="J83" s="30"/>
      <c r="K83" s="46"/>
      <c r="L83" s="46"/>
      <c r="M83" s="46"/>
      <c r="N83" s="45"/>
      <c r="O83" s="45"/>
      <c r="P83" s="45"/>
    </row>
    <row r="84" spans="2:16" ht="17.25" customHeight="1" x14ac:dyDescent="0.25">
      <c r="B84" s="30"/>
      <c r="C84" s="30"/>
      <c r="D84" s="30"/>
      <c r="E84" s="30"/>
      <c r="F84" s="30"/>
      <c r="G84" s="30"/>
      <c r="H84" s="30"/>
      <c r="I84" s="30"/>
      <c r="J84" s="30"/>
      <c r="K84" s="46"/>
      <c r="L84" s="46"/>
      <c r="M84" s="46"/>
      <c r="N84" s="45"/>
      <c r="O84" s="45"/>
      <c r="P84" s="45"/>
    </row>
    <row r="85" spans="2:16" ht="17.25" customHeight="1" x14ac:dyDescent="0.25">
      <c r="B85" s="30"/>
      <c r="C85" s="30"/>
      <c r="D85" s="30"/>
      <c r="E85" s="30"/>
      <c r="F85" s="30"/>
      <c r="G85" s="30"/>
      <c r="H85" s="30"/>
      <c r="I85" s="30"/>
      <c r="J85" s="30"/>
      <c r="K85" s="46"/>
      <c r="L85" s="46"/>
      <c r="M85" s="46"/>
      <c r="N85" s="45"/>
      <c r="O85" s="45"/>
      <c r="P85" s="45"/>
    </row>
    <row r="86" spans="2:16" ht="17.25" customHeight="1" x14ac:dyDescent="0.25">
      <c r="B86" s="30"/>
      <c r="C86" s="30"/>
      <c r="D86" s="30"/>
      <c r="E86" s="30"/>
      <c r="F86" s="30"/>
      <c r="G86" s="30"/>
      <c r="H86" s="30"/>
      <c r="I86" s="30"/>
      <c r="J86" s="30"/>
      <c r="K86" s="46"/>
      <c r="L86" s="46"/>
      <c r="M86" s="46"/>
      <c r="N86" s="45"/>
      <c r="O86" s="45"/>
      <c r="P86" s="45"/>
    </row>
    <row r="87" spans="2:16" ht="17.25" customHeight="1" x14ac:dyDescent="0.25">
      <c r="B87" s="30"/>
      <c r="C87" s="30"/>
      <c r="D87" s="30"/>
      <c r="E87" s="30"/>
      <c r="F87" s="30"/>
      <c r="G87" s="30"/>
      <c r="H87" s="30"/>
      <c r="I87" s="30"/>
      <c r="J87" s="30"/>
      <c r="K87" s="46"/>
      <c r="L87" s="46"/>
      <c r="M87" s="46"/>
      <c r="N87" s="45"/>
      <c r="O87" s="45"/>
      <c r="P87" s="45"/>
    </row>
    <row r="88" spans="2:16" ht="17.25" customHeight="1" x14ac:dyDescent="0.25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89" spans="2:16" ht="17.25" customHeight="1" x14ac:dyDescent="0.25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0" spans="2:16" ht="17.25" customHeight="1" x14ac:dyDescent="0.25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</row>
    <row r="91" spans="2:16" ht="17.25" customHeight="1" x14ac:dyDescent="0.25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</row>
    <row r="92" spans="2:16" ht="17.25" customHeight="1" x14ac:dyDescent="0.25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</row>
    <row r="93" spans="2:16" ht="17.25" customHeight="1" x14ac:dyDescent="0.25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</row>
    <row r="94" spans="2:16" ht="17.25" customHeight="1" x14ac:dyDescent="0.25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</row>
    <row r="95" spans="2:16" ht="17.25" customHeight="1" x14ac:dyDescent="0.25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</row>
    <row r="96" spans="2:16" ht="17.25" customHeight="1" x14ac:dyDescent="0.25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</row>
    <row r="97" spans="2:16" ht="17.25" customHeight="1" x14ac:dyDescent="0.25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</row>
    <row r="98" spans="2:16" ht="17.25" customHeight="1" x14ac:dyDescent="0.25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</row>
    <row r="99" spans="2:16" ht="17.25" customHeight="1" x14ac:dyDescent="0.25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</row>
    <row r="100" spans="2:16" ht="17.25" customHeight="1" x14ac:dyDescent="0.25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</row>
    <row r="101" spans="2:16" ht="17.25" customHeight="1" x14ac:dyDescent="0.25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</row>
    <row r="102" spans="2:16" ht="17.25" customHeight="1" x14ac:dyDescent="0.25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</row>
    <row r="103" spans="2:16" ht="17.25" customHeight="1" x14ac:dyDescent="0.25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</row>
    <row r="104" spans="2:16" ht="17.25" customHeight="1" x14ac:dyDescent="0.25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</row>
    <row r="105" spans="2:16" ht="17.25" customHeight="1" x14ac:dyDescent="0.25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</row>
    <row r="106" spans="2:16" ht="17.25" customHeight="1" x14ac:dyDescent="0.25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</row>
    <row r="107" spans="2:16" ht="17.25" customHeight="1" x14ac:dyDescent="0.25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</row>
    <row r="108" spans="2:16" ht="17.25" customHeight="1" x14ac:dyDescent="0.25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</row>
    <row r="109" spans="2:16" ht="17.25" customHeight="1" x14ac:dyDescent="0.25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</row>
    <row r="110" spans="2:16" ht="17.25" customHeight="1" x14ac:dyDescent="0.25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</row>
    <row r="111" spans="2:16" ht="17.25" customHeight="1" x14ac:dyDescent="0.25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</row>
    <row r="112" spans="2:16" ht="17.25" customHeight="1" x14ac:dyDescent="0.25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</row>
    <row r="113" spans="2:16" ht="17.25" customHeight="1" x14ac:dyDescent="0.25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</row>
    <row r="114" spans="2:16" ht="17.25" customHeight="1" x14ac:dyDescent="0.25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</row>
    <row r="115" spans="2:16" ht="17.25" customHeight="1" x14ac:dyDescent="0.25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</row>
    <row r="116" spans="2:16" ht="17.25" customHeight="1" x14ac:dyDescent="0.25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</row>
    <row r="117" spans="2:16" ht="17.25" customHeight="1" x14ac:dyDescent="0.25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</row>
    <row r="118" spans="2:16" ht="17.25" customHeight="1" x14ac:dyDescent="0.25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</row>
    <row r="119" spans="2:16" ht="17.25" customHeight="1" x14ac:dyDescent="0.25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</row>
    <row r="120" spans="2:16" ht="17.25" customHeight="1" x14ac:dyDescent="0.25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</row>
    <row r="121" spans="2:16" ht="17.25" customHeight="1" x14ac:dyDescent="0.25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</row>
    <row r="122" spans="2:16" ht="17.25" customHeight="1" x14ac:dyDescent="0.25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</row>
    <row r="123" spans="2:16" ht="17.25" customHeight="1" x14ac:dyDescent="0.25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</row>
    <row r="124" spans="2:16" ht="17.25" customHeight="1" x14ac:dyDescent="0.25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</row>
    <row r="125" spans="2:16" ht="17.25" customHeight="1" x14ac:dyDescent="0.25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</row>
    <row r="126" spans="2:16" ht="17.25" customHeight="1" x14ac:dyDescent="0.25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</row>
    <row r="127" spans="2:16" ht="17.25" customHeight="1" x14ac:dyDescent="0.25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</row>
    <row r="128" spans="2:16" ht="17.25" customHeight="1" x14ac:dyDescent="0.25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</row>
    <row r="129" spans="2:16" ht="17.25" customHeight="1" x14ac:dyDescent="0.25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</row>
    <row r="130" spans="2:16" ht="17.25" customHeight="1" x14ac:dyDescent="0.25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</row>
    <row r="131" spans="2:16" ht="17.25" customHeight="1" x14ac:dyDescent="0.25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</row>
    <row r="132" spans="2:16" ht="17.25" customHeight="1" x14ac:dyDescent="0.25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</row>
    <row r="133" spans="2:16" ht="17.25" customHeight="1" x14ac:dyDescent="0.25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</row>
    <row r="134" spans="2:16" ht="17.25" customHeight="1" x14ac:dyDescent="0.25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</row>
    <row r="135" spans="2:16" ht="17.25" customHeight="1" x14ac:dyDescent="0.25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</row>
    <row r="136" spans="2:16" ht="17.25" customHeight="1" x14ac:dyDescent="0.25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</row>
    <row r="137" spans="2:16" ht="17.25" customHeight="1" x14ac:dyDescent="0.25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</row>
    <row r="138" spans="2:16" ht="17.25" customHeight="1" x14ac:dyDescent="0.25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</row>
    <row r="139" spans="2:16" ht="17.25" customHeight="1" x14ac:dyDescent="0.25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</row>
    <row r="140" spans="2:16" ht="17.25" customHeight="1" x14ac:dyDescent="0.25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</row>
    <row r="141" spans="2:16" ht="17.25" customHeight="1" x14ac:dyDescent="0.25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</row>
    <row r="142" spans="2:16" ht="17.25" customHeight="1" x14ac:dyDescent="0.25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</row>
    <row r="143" spans="2:16" ht="17.25" customHeight="1" x14ac:dyDescent="0.25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</row>
    <row r="144" spans="2:16" ht="17.25" customHeight="1" x14ac:dyDescent="0.25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</row>
    <row r="145" spans="2:16" ht="17.25" customHeight="1" x14ac:dyDescent="0.25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</row>
    <row r="146" spans="2:16" ht="17.25" customHeight="1" x14ac:dyDescent="0.25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</row>
    <row r="147" spans="2:16" ht="17.25" customHeight="1" x14ac:dyDescent="0.25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</row>
    <row r="148" spans="2:16" ht="17.25" customHeight="1" x14ac:dyDescent="0.25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</row>
    <row r="149" spans="2:16" ht="17.25" customHeight="1" x14ac:dyDescent="0.25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</row>
    <row r="150" spans="2:16" ht="17.25" customHeight="1" x14ac:dyDescent="0.25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</row>
    <row r="151" spans="2:16" ht="17.25" customHeight="1" x14ac:dyDescent="0.25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</row>
    <row r="152" spans="2:16" ht="17.25" customHeight="1" x14ac:dyDescent="0.25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</row>
    <row r="153" spans="2:16" ht="17.25" customHeight="1" x14ac:dyDescent="0.25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</row>
    <row r="154" spans="2:16" ht="17.25" customHeight="1" x14ac:dyDescent="0.25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</row>
    <row r="155" spans="2:16" ht="17.25" customHeight="1" x14ac:dyDescent="0.25"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</row>
    <row r="156" spans="2:16" ht="17.25" customHeight="1" x14ac:dyDescent="0.25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</row>
    <row r="157" spans="2:16" ht="17.25" customHeight="1" x14ac:dyDescent="0.25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</row>
    <row r="158" spans="2:16" ht="17.25" customHeight="1" x14ac:dyDescent="0.25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</row>
    <row r="159" spans="2:16" ht="17.25" customHeight="1" x14ac:dyDescent="0.25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</row>
    <row r="160" spans="2:16" ht="17.25" customHeight="1" x14ac:dyDescent="0.25"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</row>
    <row r="161" spans="2:16" ht="17.25" customHeight="1" x14ac:dyDescent="0.25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</row>
    <row r="162" spans="2:16" ht="17.25" customHeight="1" x14ac:dyDescent="0.25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</row>
    <row r="163" spans="2:16" ht="17.25" customHeight="1" x14ac:dyDescent="0.25"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</row>
    <row r="164" spans="2:16" ht="17.25" customHeight="1" x14ac:dyDescent="0.25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</row>
    <row r="165" spans="2:16" ht="17.25" customHeight="1" x14ac:dyDescent="0.25"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</row>
    <row r="166" spans="2:16" ht="17.25" customHeight="1" x14ac:dyDescent="0.25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</row>
    <row r="167" spans="2:16" ht="17.25" customHeight="1" x14ac:dyDescent="0.25"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</row>
    <row r="168" spans="2:16" ht="17.25" customHeight="1" x14ac:dyDescent="0.25"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</row>
    <row r="169" spans="2:16" ht="17.25" customHeight="1" x14ac:dyDescent="0.25"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</row>
    <row r="170" spans="2:16" ht="17.25" customHeight="1" x14ac:dyDescent="0.25"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</row>
    <row r="171" spans="2:16" ht="17.25" customHeight="1" x14ac:dyDescent="0.25"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</row>
    <row r="172" spans="2:16" ht="17.25" customHeight="1" x14ac:dyDescent="0.25"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</row>
    <row r="173" spans="2:16" ht="17.25" customHeight="1" x14ac:dyDescent="0.25"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</row>
    <row r="174" spans="2:16" ht="17.25" customHeight="1" x14ac:dyDescent="0.25"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</row>
    <row r="175" spans="2:16" ht="17.25" customHeight="1" x14ac:dyDescent="0.25"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</row>
    <row r="176" spans="2:16" ht="17.25" customHeight="1" x14ac:dyDescent="0.25"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</row>
    <row r="177" spans="2:16" ht="17.25" customHeight="1" x14ac:dyDescent="0.25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</row>
    <row r="178" spans="2:16" ht="17.25" customHeight="1" x14ac:dyDescent="0.25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</row>
  </sheetData>
  <mergeCells count="2">
    <mergeCell ref="B12:B19"/>
    <mergeCell ref="A12:A19"/>
  </mergeCells>
  <dataValidations count="3">
    <dataValidation showInputMessage="1" showErrorMessage="1" sqref="C6 C12:C19" xr:uid="{00000000-0002-0000-0200-000000000000}"/>
    <dataValidation type="list" showInputMessage="1" showErrorMessage="1" sqref="C8:C10" xr:uid="{00000000-0002-0000-0200-000002000000}">
      <formula1>"Da, Ne"</formula1>
    </dataValidation>
    <dataValidation type="list" showInputMessage="1" showErrorMessage="1" sqref="B48:C48 C30:C44 C20:C25" xr:uid="{00000000-0002-0000-0200-000001000000}">
      <formula1>#REF!</formula1>
    </dataValidation>
  </dataValidations>
  <pageMargins left="0.7" right="0.7" top="0.75" bottom="0.75" header="0.3" footer="0.3"/>
  <pageSetup paperSize="9" orientation="portrait"/>
  <headerFooter>
    <oddHeader>&amp;LSB/21/151/07c&amp;R&amp;"Arial"&amp;10&amp;K000000 ECB-PUBLIC&amp;1#_x000D_&amp;"Calibri"&amp;11&amp;K000000&amp;"-,Bold"ECB-CONFIDENTIAL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0AD8-DD44-44FA-8D5D-05D9E53639FB}">
  <dimension ref="B1:L210"/>
  <sheetViews>
    <sheetView showGridLines="0" zoomScale="85" zoomScaleNormal="85" workbookViewId="0">
      <selection activeCell="F66" sqref="F66"/>
    </sheetView>
  </sheetViews>
  <sheetFormatPr defaultColWidth="9.109375" defaultRowHeight="13.8" x14ac:dyDescent="0.25"/>
  <cols>
    <col min="1" max="1" width="1.6640625" style="13" customWidth="1"/>
    <col min="2" max="2" width="7.5546875" style="11" bestFit="1" customWidth="1"/>
    <col min="3" max="3" width="69.44140625" style="12" hidden="1" customWidth="1"/>
    <col min="4" max="4" width="60.109375" style="12" hidden="1" customWidth="1"/>
    <col min="5" max="5" width="25.88671875" style="12" hidden="1" customWidth="1"/>
    <col min="6" max="6" width="14.44140625" style="13" customWidth="1"/>
    <col min="7" max="7" width="13.109375" style="13" bestFit="1" customWidth="1"/>
    <col min="8" max="8" width="97.109375" style="13" bestFit="1" customWidth="1"/>
    <col min="9" max="9" width="87" style="13" customWidth="1"/>
    <col min="10" max="10" width="35.44140625" style="13" customWidth="1"/>
    <col min="11" max="11" width="32.44140625" style="13" customWidth="1"/>
    <col min="12" max="12" width="11.6640625" style="57" customWidth="1"/>
    <col min="13" max="16384" width="9.109375" style="13"/>
  </cols>
  <sheetData>
    <row r="1" spans="2:12" ht="20.399999999999999" x14ac:dyDescent="0.35">
      <c r="B1" s="31"/>
      <c r="C1" s="32"/>
      <c r="D1" s="32"/>
      <c r="E1" s="32"/>
      <c r="F1" s="8"/>
      <c r="G1" s="8"/>
      <c r="H1" s="8"/>
    </row>
    <row r="2" spans="2:12" ht="20.399999999999999" x14ac:dyDescent="0.35">
      <c r="B2" s="202"/>
      <c r="C2" s="32"/>
      <c r="D2" s="32"/>
      <c r="E2" s="32"/>
      <c r="F2" s="33" t="s">
        <v>663</v>
      </c>
      <c r="G2" s="8"/>
      <c r="H2" s="8"/>
    </row>
    <row r="4" spans="2:12" x14ac:dyDescent="0.25">
      <c r="I4" s="27">
        <v>1</v>
      </c>
      <c r="J4" s="27">
        <v>2</v>
      </c>
      <c r="K4" s="27">
        <v>3</v>
      </c>
    </row>
    <row r="5" spans="2:12" ht="27.6" x14ac:dyDescent="0.25">
      <c r="B5" s="50" t="s">
        <v>57</v>
      </c>
      <c r="C5" s="51"/>
      <c r="D5" s="51"/>
      <c r="E5" s="51"/>
      <c r="F5" s="52" t="s">
        <v>111</v>
      </c>
      <c r="G5" s="52" t="s">
        <v>112</v>
      </c>
      <c r="H5" s="52" t="s">
        <v>113</v>
      </c>
      <c r="I5" s="52" t="s">
        <v>114</v>
      </c>
      <c r="J5" s="52" t="s">
        <v>115</v>
      </c>
      <c r="K5" s="52" t="s">
        <v>116</v>
      </c>
      <c r="L5" s="53" t="s">
        <v>117</v>
      </c>
    </row>
    <row r="6" spans="2:12" x14ac:dyDescent="0.25">
      <c r="B6" s="27">
        <v>1</v>
      </c>
      <c r="C6" s="19" t="s">
        <v>301</v>
      </c>
      <c r="D6" s="19"/>
      <c r="E6" s="19"/>
      <c r="F6" s="20">
        <v>1</v>
      </c>
      <c r="G6" s="20">
        <v>1</v>
      </c>
      <c r="H6" s="21" t="s">
        <v>301</v>
      </c>
      <c r="I6" s="17"/>
      <c r="J6" s="22"/>
      <c r="K6" s="17"/>
      <c r="L6" s="54" t="s">
        <v>130</v>
      </c>
    </row>
    <row r="7" spans="2:12" x14ac:dyDescent="0.25">
      <c r="B7" s="27">
        <v>2</v>
      </c>
      <c r="C7" s="19" t="s">
        <v>301</v>
      </c>
      <c r="D7" s="19" t="s">
        <v>324</v>
      </c>
      <c r="E7" s="19"/>
      <c r="F7" s="20">
        <v>1</v>
      </c>
      <c r="G7" s="20">
        <v>1</v>
      </c>
      <c r="H7" s="23" t="s">
        <v>324</v>
      </c>
      <c r="I7" s="17"/>
      <c r="J7" s="22"/>
      <c r="K7" s="17"/>
      <c r="L7" s="55" t="str">
        <f>IF($I$6="Ne","Ne","Da")</f>
        <v>Da</v>
      </c>
    </row>
    <row r="8" spans="2:12" x14ac:dyDescent="0.25">
      <c r="B8" s="27">
        <v>3</v>
      </c>
      <c r="C8" s="19" t="s">
        <v>301</v>
      </c>
      <c r="D8" s="19" t="s">
        <v>109</v>
      </c>
      <c r="E8" s="19"/>
      <c r="F8" s="20">
        <v>1</v>
      </c>
      <c r="G8" s="20">
        <v>1</v>
      </c>
      <c r="H8" s="23" t="s">
        <v>109</v>
      </c>
      <c r="I8" s="17"/>
      <c r="J8" s="22"/>
      <c r="K8" s="17"/>
      <c r="L8" s="55" t="str">
        <f>IF($I$6="Ne","Ne","Da")</f>
        <v>Da</v>
      </c>
    </row>
    <row r="9" spans="2:12" x14ac:dyDescent="0.25">
      <c r="B9" s="27">
        <v>4</v>
      </c>
      <c r="C9" s="19" t="s">
        <v>301</v>
      </c>
      <c r="D9" s="19" t="s">
        <v>110</v>
      </c>
      <c r="E9" s="19"/>
      <c r="F9" s="20">
        <v>1</v>
      </c>
      <c r="G9" s="20">
        <v>1</v>
      </c>
      <c r="H9" s="23" t="s">
        <v>110</v>
      </c>
      <c r="I9" s="17"/>
      <c r="J9" s="22"/>
      <c r="K9" s="17"/>
      <c r="L9" s="55" t="str">
        <f>IF($I$6="Ne","Ne","Da")</f>
        <v>Da</v>
      </c>
    </row>
    <row r="10" spans="2:12" ht="15" customHeight="1" x14ac:dyDescent="0.25">
      <c r="B10" s="207" t="s">
        <v>118</v>
      </c>
      <c r="C10" s="208"/>
      <c r="D10" s="208"/>
      <c r="E10" s="208"/>
      <c r="F10" s="208"/>
      <c r="G10" s="208"/>
      <c r="H10" s="209"/>
      <c r="I10" s="24"/>
      <c r="J10" s="22"/>
      <c r="K10" s="24"/>
      <c r="L10" s="55"/>
    </row>
    <row r="11" spans="2:12" x14ac:dyDescent="0.25">
      <c r="B11" s="27">
        <v>5</v>
      </c>
      <c r="C11" s="19" t="s">
        <v>302</v>
      </c>
      <c r="D11" s="19"/>
      <c r="E11" s="19"/>
      <c r="F11" s="20">
        <v>1</v>
      </c>
      <c r="G11" s="20">
        <v>2</v>
      </c>
      <c r="H11" s="25" t="s">
        <v>337</v>
      </c>
      <c r="I11" s="22"/>
      <c r="J11" s="22"/>
      <c r="K11" s="17"/>
      <c r="L11" s="55" t="s">
        <v>129</v>
      </c>
    </row>
    <row r="12" spans="2:12" x14ac:dyDescent="0.25">
      <c r="B12" s="27">
        <v>6</v>
      </c>
      <c r="C12" s="19" t="s">
        <v>536</v>
      </c>
      <c r="D12" s="19"/>
      <c r="E12" s="19"/>
      <c r="F12" s="20">
        <v>1</v>
      </c>
      <c r="G12" s="156" t="s">
        <v>40</v>
      </c>
      <c r="H12" s="25" t="s">
        <v>536</v>
      </c>
      <c r="I12" s="35"/>
      <c r="J12" s="24"/>
      <c r="K12" s="17"/>
      <c r="L12" s="55" t="str">
        <f>IF($I$6="Da","Ne","Da")</f>
        <v>Da</v>
      </c>
    </row>
    <row r="13" spans="2:12" x14ac:dyDescent="0.25">
      <c r="B13" s="27">
        <v>7</v>
      </c>
      <c r="C13" s="19" t="s">
        <v>59</v>
      </c>
      <c r="D13" s="19"/>
      <c r="E13" s="19"/>
      <c r="F13" s="20">
        <v>1</v>
      </c>
      <c r="G13" s="156" t="s">
        <v>41</v>
      </c>
      <c r="H13" s="25" t="s">
        <v>59</v>
      </c>
      <c r="I13" s="35"/>
      <c r="J13" s="24"/>
      <c r="K13" s="17"/>
      <c r="L13" s="55" t="str">
        <f>IF($I$6="Da","Ne","Da")</f>
        <v>Da</v>
      </c>
    </row>
    <row r="14" spans="2:12" x14ac:dyDescent="0.25">
      <c r="B14" s="27">
        <v>8</v>
      </c>
      <c r="C14" s="19" t="s">
        <v>300</v>
      </c>
      <c r="D14" s="19"/>
      <c r="E14" s="19"/>
      <c r="F14" s="20">
        <v>1</v>
      </c>
      <c r="G14" s="20">
        <v>3</v>
      </c>
      <c r="H14" s="25" t="s">
        <v>300</v>
      </c>
      <c r="I14" s="17"/>
      <c r="J14" s="24"/>
      <c r="K14" s="17"/>
      <c r="L14" s="55" t="str">
        <f>IF($I$6="Da","Ne","Da")</f>
        <v>Da</v>
      </c>
    </row>
    <row r="15" spans="2:12" ht="27.6" x14ac:dyDescent="0.25">
      <c r="B15" s="27">
        <v>9</v>
      </c>
      <c r="C15" s="19" t="s">
        <v>330</v>
      </c>
      <c r="D15" s="19"/>
      <c r="E15" s="19"/>
      <c r="F15" s="20">
        <v>1</v>
      </c>
      <c r="G15" s="20">
        <v>4</v>
      </c>
      <c r="H15" s="25" t="s">
        <v>336</v>
      </c>
      <c r="I15" s="17"/>
      <c r="J15" s="24"/>
      <c r="K15" s="17"/>
      <c r="L15" s="55" t="str">
        <f>IF($I$6="Da", "Ne", IF($I$14="", "Da", IF($I$14&lt;&gt;"Dostupnost podataka","Ne","Da")))</f>
        <v>Da</v>
      </c>
    </row>
    <row r="16" spans="2:12" ht="27.6" x14ac:dyDescent="0.25">
      <c r="B16" s="27">
        <v>10</v>
      </c>
      <c r="C16" s="19" t="s">
        <v>335</v>
      </c>
      <c r="D16" s="19"/>
      <c r="E16" s="19"/>
      <c r="F16" s="20">
        <v>1</v>
      </c>
      <c r="G16" s="20">
        <v>5</v>
      </c>
      <c r="H16" s="25" t="s">
        <v>349</v>
      </c>
      <c r="I16" s="22"/>
      <c r="J16" s="22"/>
      <c r="K16" s="17"/>
      <c r="L16" s="55" t="s">
        <v>129</v>
      </c>
    </row>
    <row r="17" spans="2:12" x14ac:dyDescent="0.25">
      <c r="B17" s="27">
        <v>11</v>
      </c>
      <c r="C17" s="19" t="s">
        <v>303</v>
      </c>
      <c r="D17" s="19" t="s">
        <v>62</v>
      </c>
      <c r="E17" s="19"/>
      <c r="F17" s="20">
        <v>1</v>
      </c>
      <c r="G17" s="20">
        <v>5</v>
      </c>
      <c r="H17" s="26" t="s">
        <v>62</v>
      </c>
      <c r="I17" s="17"/>
      <c r="J17" s="22"/>
      <c r="K17" s="17"/>
      <c r="L17" s="55" t="str">
        <f>IF($I$6="Da", "Ne", IF($I$14="", "Da", IF($I$14&lt;&gt;"Dostupnost podataka","Ne","Da")))</f>
        <v>Da</v>
      </c>
    </row>
    <row r="18" spans="2:12" x14ac:dyDescent="0.25">
      <c r="B18" s="27">
        <v>12</v>
      </c>
      <c r="C18" s="19" t="s">
        <v>303</v>
      </c>
      <c r="D18" s="19" t="s">
        <v>108</v>
      </c>
      <c r="E18" s="19"/>
      <c r="F18" s="20">
        <v>1</v>
      </c>
      <c r="G18" s="20">
        <v>5</v>
      </c>
      <c r="H18" s="26" t="s">
        <v>108</v>
      </c>
      <c r="I18" s="17"/>
      <c r="J18" s="22"/>
      <c r="K18" s="17"/>
      <c r="L18" s="55" t="str">
        <f>IF($I$6="Da", "Ne", IF($I$14="", "Da", IF($I$14&lt;&gt;"Dostupnost podataka","Ne","Da")))</f>
        <v>Da</v>
      </c>
    </row>
    <row r="19" spans="2:12" x14ac:dyDescent="0.25">
      <c r="B19" s="27">
        <v>13</v>
      </c>
      <c r="C19" s="19" t="s">
        <v>303</v>
      </c>
      <c r="D19" s="19" t="s">
        <v>325</v>
      </c>
      <c r="E19" s="19"/>
      <c r="F19" s="20">
        <v>1</v>
      </c>
      <c r="G19" s="20">
        <v>5</v>
      </c>
      <c r="H19" s="26" t="s">
        <v>325</v>
      </c>
      <c r="I19" s="17"/>
      <c r="J19" s="22"/>
      <c r="K19" s="17"/>
      <c r="L19" s="55" t="str">
        <f>IF($I$6="Da", "Ne", IF($I$14="", "Da", IF($I$14&lt;&gt;"Dostupnost podataka","Ne","Da")))</f>
        <v>Da</v>
      </c>
    </row>
    <row r="20" spans="2:12" x14ac:dyDescent="0.25">
      <c r="B20" s="27">
        <v>14</v>
      </c>
      <c r="C20" s="19" t="s">
        <v>303</v>
      </c>
      <c r="D20" s="19" t="s">
        <v>304</v>
      </c>
      <c r="E20" s="19"/>
      <c r="F20" s="20">
        <v>1</v>
      </c>
      <c r="G20" s="20">
        <v>5</v>
      </c>
      <c r="H20" s="26" t="s">
        <v>304</v>
      </c>
      <c r="I20" s="17"/>
      <c r="J20" s="22"/>
      <c r="K20" s="17"/>
      <c r="L20" s="55" t="str">
        <f>IF($I$6="Da", "Ne", IF($I$14="", "Da", IF($I$14&lt;&gt;"Dostupnost podataka","Ne","Da")))</f>
        <v>Da</v>
      </c>
    </row>
    <row r="21" spans="2:12" x14ac:dyDescent="0.25">
      <c r="B21" s="27">
        <v>15</v>
      </c>
      <c r="C21" s="19" t="s">
        <v>303</v>
      </c>
      <c r="D21" s="19" t="s">
        <v>513</v>
      </c>
      <c r="E21" s="19"/>
      <c r="F21" s="20">
        <v>1</v>
      </c>
      <c r="G21" s="20">
        <v>5</v>
      </c>
      <c r="H21" s="26" t="s">
        <v>513</v>
      </c>
      <c r="I21" s="17"/>
      <c r="J21" s="24"/>
      <c r="K21" s="17"/>
      <c r="L21" s="55" t="str">
        <f>IF($I$6="Da", "Ne", IF($I$14="", "Da", IF($I$14&lt;&gt;"Dostupnost podataka","Ne","Da")))</f>
        <v>Da</v>
      </c>
    </row>
    <row r="22" spans="2:12" x14ac:dyDescent="0.25">
      <c r="B22" s="210"/>
      <c r="C22" s="211"/>
      <c r="D22" s="211"/>
      <c r="E22" s="211"/>
      <c r="F22" s="211"/>
      <c r="G22" s="211"/>
      <c r="H22" s="212"/>
      <c r="I22" s="24"/>
      <c r="J22" s="22"/>
      <c r="K22" s="24"/>
      <c r="L22" s="55"/>
    </row>
    <row r="23" spans="2:12" x14ac:dyDescent="0.25">
      <c r="B23" s="27">
        <v>16</v>
      </c>
      <c r="C23" s="19" t="s">
        <v>305</v>
      </c>
      <c r="D23" s="19"/>
      <c r="E23" s="19"/>
      <c r="F23" s="20">
        <v>1</v>
      </c>
      <c r="G23" s="20">
        <v>6</v>
      </c>
      <c r="H23" s="25" t="s">
        <v>305</v>
      </c>
      <c r="I23" s="17"/>
      <c r="J23" s="22"/>
      <c r="K23" s="17"/>
      <c r="L23" s="55" t="s">
        <v>130</v>
      </c>
    </row>
    <row r="24" spans="2:12" x14ac:dyDescent="0.25">
      <c r="B24" s="27">
        <v>17</v>
      </c>
      <c r="C24" s="19" t="s">
        <v>305</v>
      </c>
      <c r="D24" s="19" t="s">
        <v>326</v>
      </c>
      <c r="E24" s="19"/>
      <c r="F24" s="20">
        <v>1</v>
      </c>
      <c r="G24" s="20">
        <v>6</v>
      </c>
      <c r="H24" s="26" t="s">
        <v>261</v>
      </c>
      <c r="I24" s="17"/>
      <c r="J24" s="22"/>
      <c r="K24" s="17"/>
      <c r="L24" s="55" t="str">
        <f>IF($I$23="Ne","Ne","Da")</f>
        <v>Da</v>
      </c>
    </row>
    <row r="25" spans="2:12" x14ac:dyDescent="0.25">
      <c r="B25" s="27">
        <v>18</v>
      </c>
      <c r="C25" s="19" t="s">
        <v>305</v>
      </c>
      <c r="D25" s="19" t="s">
        <v>262</v>
      </c>
      <c r="E25" s="19"/>
      <c r="F25" s="20">
        <v>1</v>
      </c>
      <c r="G25" s="20">
        <v>6</v>
      </c>
      <c r="H25" s="26" t="s">
        <v>262</v>
      </c>
      <c r="I25" s="17"/>
      <c r="J25" s="22"/>
      <c r="K25" s="17"/>
      <c r="L25" s="55" t="str">
        <f>IF($I$23="Ne","Ne","Da")</f>
        <v>Da</v>
      </c>
    </row>
    <row r="26" spans="2:12" x14ac:dyDescent="0.25">
      <c r="B26" s="27">
        <v>19</v>
      </c>
      <c r="C26" s="19" t="s">
        <v>305</v>
      </c>
      <c r="D26" s="19" t="s">
        <v>514</v>
      </c>
      <c r="E26" s="19"/>
      <c r="F26" s="20">
        <v>1</v>
      </c>
      <c r="G26" s="20">
        <v>6</v>
      </c>
      <c r="H26" s="26" t="s">
        <v>514</v>
      </c>
      <c r="I26" s="17"/>
      <c r="J26" s="24"/>
      <c r="K26" s="17"/>
      <c r="L26" s="56" t="str">
        <f>IF($I$23="Ne","Ne","Da")</f>
        <v>Da</v>
      </c>
    </row>
    <row r="29" spans="2:12" ht="27.6" x14ac:dyDescent="0.25">
      <c r="B29" s="50" t="s">
        <v>57</v>
      </c>
      <c r="C29" s="14"/>
      <c r="D29" s="14"/>
      <c r="E29" s="14"/>
      <c r="F29" s="52" t="s">
        <v>119</v>
      </c>
      <c r="G29" s="52" t="s">
        <v>112</v>
      </c>
      <c r="H29" s="50" t="s">
        <v>338</v>
      </c>
      <c r="I29" s="52" t="s">
        <v>114</v>
      </c>
      <c r="J29" s="52" t="s">
        <v>115</v>
      </c>
      <c r="K29" s="52" t="s">
        <v>116</v>
      </c>
    </row>
    <row r="30" spans="2:12" x14ac:dyDescent="0.25">
      <c r="B30" s="27">
        <v>20</v>
      </c>
      <c r="C30" s="19" t="s">
        <v>306</v>
      </c>
      <c r="D30" s="19"/>
      <c r="E30" s="19"/>
      <c r="F30" s="20">
        <v>2</v>
      </c>
      <c r="G30" s="20">
        <v>7</v>
      </c>
      <c r="H30" s="25" t="s">
        <v>306</v>
      </c>
      <c r="I30" s="34"/>
      <c r="J30" s="24"/>
      <c r="K30" s="17"/>
      <c r="L30" s="58" t="s">
        <v>130</v>
      </c>
    </row>
    <row r="31" spans="2:12" ht="27.6" x14ac:dyDescent="0.25">
      <c r="B31" s="27">
        <v>21</v>
      </c>
      <c r="C31" s="19" t="s">
        <v>307</v>
      </c>
      <c r="D31" s="19"/>
      <c r="E31" s="19"/>
      <c r="F31" s="20">
        <v>2</v>
      </c>
      <c r="G31" s="20">
        <v>8</v>
      </c>
      <c r="H31" s="25" t="s">
        <v>307</v>
      </c>
      <c r="I31" s="34"/>
      <c r="J31" s="15"/>
      <c r="K31" s="17"/>
      <c r="L31" s="59" t="s">
        <v>130</v>
      </c>
    </row>
    <row r="32" spans="2:12" x14ac:dyDescent="0.25">
      <c r="B32" s="27">
        <v>22</v>
      </c>
      <c r="C32" s="19" t="s">
        <v>308</v>
      </c>
      <c r="D32" s="19"/>
      <c r="E32" s="19"/>
      <c r="F32" s="20">
        <v>2</v>
      </c>
      <c r="G32" s="20">
        <v>9</v>
      </c>
      <c r="H32" s="25" t="s">
        <v>308</v>
      </c>
      <c r="I32" s="34"/>
      <c r="J32" s="24"/>
      <c r="K32" s="17"/>
      <c r="L32" s="59" t="str">
        <f>IF($I$6="Ne","Ne","Da")</f>
        <v>Da</v>
      </c>
    </row>
    <row r="33" spans="2:12" ht="27.6" x14ac:dyDescent="0.25">
      <c r="B33" s="27">
        <v>23</v>
      </c>
      <c r="C33" s="19" t="s">
        <v>339</v>
      </c>
      <c r="D33" s="19"/>
      <c r="E33" s="19"/>
      <c r="F33" s="20">
        <v>2</v>
      </c>
      <c r="G33" s="20">
        <v>10</v>
      </c>
      <c r="H33" s="25" t="s">
        <v>348</v>
      </c>
      <c r="I33" s="22"/>
      <c r="J33" s="22"/>
      <c r="K33" s="17"/>
      <c r="L33" s="59" t="str">
        <f>IF($I$6="Ne","Ne","Da")</f>
        <v>Da</v>
      </c>
    </row>
    <row r="34" spans="2:12" x14ac:dyDescent="0.25">
      <c r="B34" s="27">
        <v>24</v>
      </c>
      <c r="C34" s="19" t="s">
        <v>309</v>
      </c>
      <c r="D34" s="19" t="s">
        <v>99</v>
      </c>
      <c r="E34" s="19"/>
      <c r="F34" s="20">
        <v>2</v>
      </c>
      <c r="G34" s="20">
        <v>10</v>
      </c>
      <c r="H34" s="26" t="s">
        <v>99</v>
      </c>
      <c r="I34" s="17"/>
      <c r="J34" s="22"/>
      <c r="K34" s="17"/>
      <c r="L34" s="59" t="str">
        <f t="shared" ref="L34:L39" si="0">IF($I$6="Ne","Ne", IF($I$33="Ne interaction with other business units","Ne","Da"))</f>
        <v>Da</v>
      </c>
    </row>
    <row r="35" spans="2:12" x14ac:dyDescent="0.25">
      <c r="B35" s="27">
        <v>25</v>
      </c>
      <c r="C35" s="19" t="s">
        <v>309</v>
      </c>
      <c r="D35" s="19" t="s">
        <v>100</v>
      </c>
      <c r="E35" s="19"/>
      <c r="F35" s="20">
        <v>2</v>
      </c>
      <c r="G35" s="20">
        <v>10</v>
      </c>
      <c r="H35" s="26" t="s">
        <v>100</v>
      </c>
      <c r="I35" s="17"/>
      <c r="J35" s="22"/>
      <c r="K35" s="17"/>
      <c r="L35" s="59" t="str">
        <f t="shared" si="0"/>
        <v>Da</v>
      </c>
    </row>
    <row r="36" spans="2:12" x14ac:dyDescent="0.25">
      <c r="B36" s="27">
        <v>26</v>
      </c>
      <c r="C36" s="19" t="s">
        <v>309</v>
      </c>
      <c r="D36" s="19" t="s">
        <v>310</v>
      </c>
      <c r="E36" s="19"/>
      <c r="F36" s="20">
        <v>2</v>
      </c>
      <c r="G36" s="20">
        <v>10</v>
      </c>
      <c r="H36" s="26" t="s">
        <v>310</v>
      </c>
      <c r="I36" s="17"/>
      <c r="J36" s="22"/>
      <c r="K36" s="17"/>
      <c r="L36" s="59" t="str">
        <f t="shared" si="0"/>
        <v>Da</v>
      </c>
    </row>
    <row r="37" spans="2:12" x14ac:dyDescent="0.25">
      <c r="B37" s="27">
        <v>27</v>
      </c>
      <c r="C37" s="19" t="s">
        <v>309</v>
      </c>
      <c r="D37" s="19" t="s">
        <v>101</v>
      </c>
      <c r="E37" s="19"/>
      <c r="F37" s="20">
        <v>2</v>
      </c>
      <c r="G37" s="20">
        <v>10</v>
      </c>
      <c r="H37" s="26" t="s">
        <v>101</v>
      </c>
      <c r="I37" s="17"/>
      <c r="J37" s="22"/>
      <c r="K37" s="17"/>
      <c r="L37" s="59" t="str">
        <f t="shared" si="0"/>
        <v>Da</v>
      </c>
    </row>
    <row r="38" spans="2:12" x14ac:dyDescent="0.25">
      <c r="B38" s="27">
        <v>28</v>
      </c>
      <c r="C38" s="19" t="s">
        <v>309</v>
      </c>
      <c r="D38" s="19" t="s">
        <v>102</v>
      </c>
      <c r="E38" s="19"/>
      <c r="F38" s="20">
        <v>2</v>
      </c>
      <c r="G38" s="20">
        <v>10</v>
      </c>
      <c r="H38" s="26" t="s">
        <v>102</v>
      </c>
      <c r="I38" s="16"/>
      <c r="J38" s="22"/>
      <c r="K38" s="17"/>
      <c r="L38" s="59" t="str">
        <f t="shared" si="0"/>
        <v>Da</v>
      </c>
    </row>
    <row r="39" spans="2:12" x14ac:dyDescent="0.25">
      <c r="B39" s="27">
        <v>29</v>
      </c>
      <c r="C39" s="19" t="s">
        <v>309</v>
      </c>
      <c r="D39" s="19" t="s">
        <v>513</v>
      </c>
      <c r="E39" s="19"/>
      <c r="F39" s="20">
        <v>2</v>
      </c>
      <c r="G39" s="20">
        <v>10</v>
      </c>
      <c r="H39" s="26" t="s">
        <v>513</v>
      </c>
      <c r="I39" s="17"/>
      <c r="J39" s="24"/>
      <c r="K39" s="17"/>
      <c r="L39" s="59" t="str">
        <f t="shared" si="0"/>
        <v>Da</v>
      </c>
    </row>
    <row r="40" spans="2:12" ht="27.6" x14ac:dyDescent="0.25">
      <c r="B40" s="27">
        <v>30</v>
      </c>
      <c r="C40" s="19" t="s">
        <v>340</v>
      </c>
      <c r="D40" s="19"/>
      <c r="E40" s="19"/>
      <c r="F40" s="20">
        <v>2</v>
      </c>
      <c r="G40" s="20">
        <v>11</v>
      </c>
      <c r="H40" s="25" t="s">
        <v>340</v>
      </c>
      <c r="I40" s="17"/>
      <c r="J40" s="22"/>
      <c r="K40" s="17"/>
      <c r="L40" s="59" t="str">
        <f>IF($I$6="Ne","Ne","Da")</f>
        <v>Da</v>
      </c>
    </row>
    <row r="41" spans="2:12" x14ac:dyDescent="0.25">
      <c r="B41" s="27">
        <v>31</v>
      </c>
      <c r="C41" s="19" t="s">
        <v>311</v>
      </c>
      <c r="D41" s="19" t="s">
        <v>312</v>
      </c>
      <c r="E41" s="19"/>
      <c r="F41" s="20">
        <v>2</v>
      </c>
      <c r="G41" s="20">
        <v>11</v>
      </c>
      <c r="H41" s="26" t="s">
        <v>312</v>
      </c>
      <c r="I41" s="17"/>
      <c r="J41" s="22"/>
      <c r="K41" s="17"/>
      <c r="L41" s="59" t="str">
        <f>IF($I$6="Ne","Ne", IF($I$40="Ne","Ne","Da"))</f>
        <v>Da</v>
      </c>
    </row>
    <row r="42" spans="2:12" x14ac:dyDescent="0.25">
      <c r="B42" s="27">
        <v>32</v>
      </c>
      <c r="C42" s="19" t="s">
        <v>311</v>
      </c>
      <c r="D42" s="19" t="s">
        <v>341</v>
      </c>
      <c r="E42" s="19"/>
      <c r="F42" s="20">
        <v>2</v>
      </c>
      <c r="G42" s="20">
        <v>11</v>
      </c>
      <c r="H42" s="26" t="s">
        <v>341</v>
      </c>
      <c r="I42" s="22"/>
      <c r="J42" s="22"/>
      <c r="K42" s="17"/>
      <c r="L42" s="59" t="s">
        <v>129</v>
      </c>
    </row>
    <row r="43" spans="2:12" x14ac:dyDescent="0.25">
      <c r="B43" s="27">
        <v>33</v>
      </c>
      <c r="C43" s="19" t="s">
        <v>311</v>
      </c>
      <c r="D43" s="19" t="s">
        <v>313</v>
      </c>
      <c r="E43" s="19"/>
      <c r="F43" s="20">
        <v>2</v>
      </c>
      <c r="G43" s="20">
        <v>11</v>
      </c>
      <c r="H43" s="26" t="s">
        <v>313</v>
      </c>
      <c r="I43" s="17"/>
      <c r="J43" s="22"/>
      <c r="K43" s="17"/>
      <c r="L43" s="59" t="str">
        <f>IF($I$6="Ne","Ne", IF($I$40="Ne","Ne","Da"))</f>
        <v>Da</v>
      </c>
    </row>
    <row r="44" spans="2:12" x14ac:dyDescent="0.25">
      <c r="B44" s="27">
        <v>34</v>
      </c>
      <c r="C44" s="19" t="s">
        <v>311</v>
      </c>
      <c r="D44" s="19" t="s">
        <v>314</v>
      </c>
      <c r="E44" s="19"/>
      <c r="F44" s="20">
        <v>2</v>
      </c>
      <c r="G44" s="20">
        <v>11</v>
      </c>
      <c r="H44" s="26" t="s">
        <v>314</v>
      </c>
      <c r="I44" s="17"/>
      <c r="J44" s="22"/>
      <c r="K44" s="17"/>
      <c r="L44" s="59" t="str">
        <f>IF($I$6="Ne","Ne", IF($I$40="Ne","Ne","Da"))</f>
        <v>Da</v>
      </c>
    </row>
    <row r="45" spans="2:12" x14ac:dyDescent="0.25">
      <c r="B45" s="27">
        <v>35</v>
      </c>
      <c r="C45" s="19" t="s">
        <v>311</v>
      </c>
      <c r="D45" s="19" t="s">
        <v>315</v>
      </c>
      <c r="E45" s="19"/>
      <c r="F45" s="20">
        <v>2</v>
      </c>
      <c r="G45" s="20">
        <v>11</v>
      </c>
      <c r="H45" s="26" t="s">
        <v>315</v>
      </c>
      <c r="I45" s="17"/>
      <c r="J45" s="22"/>
      <c r="K45" s="17"/>
      <c r="L45" s="59" t="str">
        <f>IF($I$6="Ne","Ne", IF($I$40="Ne","Ne","Da"))</f>
        <v>Da</v>
      </c>
    </row>
    <row r="46" spans="2:12" ht="27.6" x14ac:dyDescent="0.25">
      <c r="B46" s="27">
        <v>36</v>
      </c>
      <c r="C46" s="19" t="s">
        <v>342</v>
      </c>
      <c r="D46" s="19"/>
      <c r="E46" s="19"/>
      <c r="F46" s="20">
        <v>2</v>
      </c>
      <c r="G46" s="20">
        <v>12</v>
      </c>
      <c r="H46" s="25" t="s">
        <v>350</v>
      </c>
      <c r="I46" s="22"/>
      <c r="J46" s="22"/>
      <c r="K46" s="17"/>
      <c r="L46" s="59" t="str">
        <f>IF($I$41 = "", "Ne", $I$41)</f>
        <v>Ne</v>
      </c>
    </row>
    <row r="47" spans="2:12" ht="27.6" x14ac:dyDescent="0.25">
      <c r="B47" s="27">
        <v>37</v>
      </c>
      <c r="C47" s="19" t="s">
        <v>316</v>
      </c>
      <c r="D47" s="19"/>
      <c r="E47" s="19"/>
      <c r="F47" s="20">
        <v>2</v>
      </c>
      <c r="G47" s="20">
        <v>13</v>
      </c>
      <c r="H47" s="25" t="s">
        <v>652</v>
      </c>
      <c r="I47" s="17"/>
      <c r="J47" s="22"/>
      <c r="K47" s="17"/>
      <c r="L47" s="59" t="str">
        <f>IF($I$6="Ne","Ne","Da")</f>
        <v>Da</v>
      </c>
    </row>
    <row r="48" spans="2:12" ht="41.4" x14ac:dyDescent="0.25">
      <c r="B48" s="27">
        <v>38</v>
      </c>
      <c r="C48" s="19" t="s">
        <v>343</v>
      </c>
      <c r="D48" s="19"/>
      <c r="E48" s="19"/>
      <c r="F48" s="20">
        <v>2</v>
      </c>
      <c r="G48" s="20">
        <v>14</v>
      </c>
      <c r="H48" s="25" t="s">
        <v>653</v>
      </c>
      <c r="I48" s="17"/>
      <c r="J48" s="22"/>
      <c r="K48" s="17"/>
      <c r="L48" s="59" t="str">
        <f>IF($I$6="Ne","Ne","Da")</f>
        <v>Da</v>
      </c>
    </row>
    <row r="49" spans="2:12" x14ac:dyDescent="0.25">
      <c r="B49" s="27">
        <v>39</v>
      </c>
      <c r="C49" s="19" t="s">
        <v>317</v>
      </c>
      <c r="D49" s="19" t="s">
        <v>103</v>
      </c>
      <c r="E49" s="19"/>
      <c r="F49" s="20">
        <v>2</v>
      </c>
      <c r="G49" s="20">
        <v>14</v>
      </c>
      <c r="H49" s="26" t="s">
        <v>103</v>
      </c>
      <c r="I49" s="17"/>
      <c r="J49" s="22"/>
      <c r="K49" s="17"/>
      <c r="L49" s="59" t="str">
        <f t="shared" ref="L49:L54" si="1">IF($I$6="Ne","Ne",IF($I$48="Nema javnog izvještavanja","Ne","Da"))</f>
        <v>Da</v>
      </c>
    </row>
    <row r="50" spans="2:12" x14ac:dyDescent="0.25">
      <c r="B50" s="27">
        <v>40</v>
      </c>
      <c r="C50" s="19" t="s">
        <v>317</v>
      </c>
      <c r="D50" s="19" t="s">
        <v>104</v>
      </c>
      <c r="E50" s="19"/>
      <c r="F50" s="20">
        <v>2</v>
      </c>
      <c r="G50" s="20">
        <v>14</v>
      </c>
      <c r="H50" s="26" t="s">
        <v>104</v>
      </c>
      <c r="I50" s="16"/>
      <c r="J50" s="22"/>
      <c r="K50" s="17"/>
      <c r="L50" s="59" t="str">
        <f t="shared" si="1"/>
        <v>Da</v>
      </c>
    </row>
    <row r="51" spans="2:12" x14ac:dyDescent="0.25">
      <c r="B51" s="27">
        <v>41</v>
      </c>
      <c r="C51" s="19" t="s">
        <v>317</v>
      </c>
      <c r="D51" s="19" t="s">
        <v>105</v>
      </c>
      <c r="E51" s="19"/>
      <c r="F51" s="20">
        <v>2</v>
      </c>
      <c r="G51" s="20">
        <v>14</v>
      </c>
      <c r="H51" s="26" t="s">
        <v>105</v>
      </c>
      <c r="I51" s="17"/>
      <c r="J51" s="22"/>
      <c r="K51" s="17"/>
      <c r="L51" s="59" t="str">
        <f t="shared" si="1"/>
        <v>Da</v>
      </c>
    </row>
    <row r="52" spans="2:12" x14ac:dyDescent="0.25">
      <c r="B52" s="27">
        <v>42</v>
      </c>
      <c r="C52" s="19" t="s">
        <v>317</v>
      </c>
      <c r="D52" s="19" t="s">
        <v>106</v>
      </c>
      <c r="E52" s="19"/>
      <c r="F52" s="20">
        <v>2</v>
      </c>
      <c r="G52" s="20">
        <v>14</v>
      </c>
      <c r="H52" s="26" t="s">
        <v>654</v>
      </c>
      <c r="I52" s="17"/>
      <c r="J52" s="22"/>
      <c r="K52" s="17"/>
      <c r="L52" s="59" t="str">
        <f t="shared" si="1"/>
        <v>Da</v>
      </c>
    </row>
    <row r="53" spans="2:12" x14ac:dyDescent="0.25">
      <c r="B53" s="27">
        <v>43</v>
      </c>
      <c r="C53" s="19" t="s">
        <v>317</v>
      </c>
      <c r="D53" s="19" t="s">
        <v>107</v>
      </c>
      <c r="E53" s="19"/>
      <c r="F53" s="20">
        <v>2</v>
      </c>
      <c r="G53" s="20">
        <v>14</v>
      </c>
      <c r="H53" s="26" t="s">
        <v>107</v>
      </c>
      <c r="I53" s="16"/>
      <c r="J53" s="22"/>
      <c r="K53" s="17"/>
      <c r="L53" s="59" t="str">
        <f t="shared" si="1"/>
        <v>Da</v>
      </c>
    </row>
    <row r="54" spans="2:12" x14ac:dyDescent="0.25">
      <c r="B54" s="27">
        <v>44</v>
      </c>
      <c r="C54" s="19" t="s">
        <v>317</v>
      </c>
      <c r="D54" s="19" t="s">
        <v>513</v>
      </c>
      <c r="E54" s="19"/>
      <c r="F54" s="20">
        <v>2</v>
      </c>
      <c r="G54" s="20">
        <v>14</v>
      </c>
      <c r="H54" s="26" t="s">
        <v>513</v>
      </c>
      <c r="I54" s="17"/>
      <c r="J54" s="24"/>
      <c r="K54" s="17"/>
      <c r="L54" s="60" t="str">
        <f t="shared" si="1"/>
        <v>Da</v>
      </c>
    </row>
    <row r="57" spans="2:12" ht="27.6" x14ac:dyDescent="0.25">
      <c r="B57" s="50" t="s">
        <v>57</v>
      </c>
      <c r="C57" s="14"/>
      <c r="D57" s="14"/>
      <c r="E57" s="14"/>
      <c r="F57" s="52" t="s">
        <v>120</v>
      </c>
      <c r="G57" s="52" t="s">
        <v>112</v>
      </c>
      <c r="H57" s="50" t="s">
        <v>351</v>
      </c>
      <c r="I57" s="52" t="s">
        <v>114</v>
      </c>
      <c r="J57" s="52" t="s">
        <v>115</v>
      </c>
      <c r="K57" s="52" t="s">
        <v>116</v>
      </c>
    </row>
    <row r="58" spans="2:12" ht="27.6" x14ac:dyDescent="0.25">
      <c r="B58" s="27">
        <v>45</v>
      </c>
      <c r="C58" s="19" t="s">
        <v>352</v>
      </c>
      <c r="D58" s="19"/>
      <c r="E58" s="19"/>
      <c r="F58" s="20">
        <v>3</v>
      </c>
      <c r="G58" s="20">
        <v>15</v>
      </c>
      <c r="H58" s="25" t="s">
        <v>352</v>
      </c>
      <c r="I58" s="35"/>
      <c r="J58" s="24"/>
      <c r="K58" s="17"/>
      <c r="L58" s="58" t="str">
        <f>IF($I$6="Ne","Ne","Da")</f>
        <v>Da</v>
      </c>
    </row>
    <row r="59" spans="2:12" ht="27.6" x14ac:dyDescent="0.25">
      <c r="B59" s="27">
        <v>46</v>
      </c>
      <c r="C59" s="19" t="s">
        <v>353</v>
      </c>
      <c r="D59" s="19"/>
      <c r="E59" s="19"/>
      <c r="F59" s="20">
        <v>3</v>
      </c>
      <c r="G59" s="20">
        <v>16</v>
      </c>
      <c r="H59" s="25" t="s">
        <v>353</v>
      </c>
      <c r="I59" s="17"/>
      <c r="J59" s="22"/>
      <c r="K59" s="17"/>
      <c r="L59" s="59" t="str">
        <f>IF($I$6="Ne","Ne","Da")</f>
        <v>Da</v>
      </c>
    </row>
    <row r="60" spans="2:12" x14ac:dyDescent="0.25">
      <c r="B60" s="27">
        <v>47</v>
      </c>
      <c r="C60" s="19" t="s">
        <v>60</v>
      </c>
      <c r="D60" s="19"/>
      <c r="E60" s="19"/>
      <c r="F60" s="20">
        <v>3</v>
      </c>
      <c r="G60" s="20">
        <v>17</v>
      </c>
      <c r="H60" s="25" t="s">
        <v>358</v>
      </c>
      <c r="I60" s="22"/>
      <c r="J60" s="22"/>
      <c r="K60" s="17"/>
      <c r="L60" s="59" t="s">
        <v>129</v>
      </c>
    </row>
    <row r="61" spans="2:12" x14ac:dyDescent="0.25">
      <c r="B61" s="27">
        <v>48</v>
      </c>
      <c r="C61" s="19" t="s">
        <v>60</v>
      </c>
      <c r="D61" s="19" t="s">
        <v>97</v>
      </c>
      <c r="E61" s="19"/>
      <c r="F61" s="20">
        <v>3</v>
      </c>
      <c r="G61" s="20">
        <v>17</v>
      </c>
      <c r="H61" s="26" t="s">
        <v>97</v>
      </c>
      <c r="I61" s="17"/>
      <c r="J61" s="22"/>
      <c r="K61" s="17"/>
      <c r="L61" s="59" t="str">
        <f>IF($I$6="Ne","Ne",IF($I$59="Ne","Ne","Da"))</f>
        <v>Da</v>
      </c>
    </row>
    <row r="62" spans="2:12" x14ac:dyDescent="0.25">
      <c r="B62" s="27">
        <v>49</v>
      </c>
      <c r="C62" s="19" t="s">
        <v>60</v>
      </c>
      <c r="D62" s="19" t="s">
        <v>318</v>
      </c>
      <c r="E62" s="19"/>
      <c r="F62" s="20">
        <v>3</v>
      </c>
      <c r="G62" s="20">
        <v>17</v>
      </c>
      <c r="H62" s="26" t="s">
        <v>318</v>
      </c>
      <c r="I62" s="17"/>
      <c r="J62" s="22"/>
      <c r="K62" s="17"/>
      <c r="L62" s="59" t="str">
        <f>IF($I$6="Ne","Ne",IF($I$59="Ne","Ne","Da"))</f>
        <v>Da</v>
      </c>
    </row>
    <row r="63" spans="2:12" x14ac:dyDescent="0.25">
      <c r="B63" s="27">
        <v>50</v>
      </c>
      <c r="C63" s="19" t="s">
        <v>60</v>
      </c>
      <c r="D63" s="19" t="s">
        <v>98</v>
      </c>
      <c r="E63" s="19"/>
      <c r="F63" s="20">
        <v>3</v>
      </c>
      <c r="G63" s="20">
        <v>17</v>
      </c>
      <c r="H63" s="26" t="s">
        <v>98</v>
      </c>
      <c r="I63" s="16"/>
      <c r="J63" s="22"/>
      <c r="K63" s="17"/>
      <c r="L63" s="59" t="str">
        <f>IF($I$6="Ne","Ne",IF($I$59="Ne","Ne","Da"))</f>
        <v>Da</v>
      </c>
    </row>
    <row r="64" spans="2:12" x14ac:dyDescent="0.25">
      <c r="B64" s="27">
        <v>51</v>
      </c>
      <c r="C64" s="19" t="s">
        <v>60</v>
      </c>
      <c r="D64" s="19" t="s">
        <v>513</v>
      </c>
      <c r="E64" s="19"/>
      <c r="F64" s="20">
        <v>3</v>
      </c>
      <c r="G64" s="20">
        <v>17</v>
      </c>
      <c r="H64" s="26" t="s">
        <v>513</v>
      </c>
      <c r="I64" s="17"/>
      <c r="J64" s="24"/>
      <c r="K64" s="17"/>
      <c r="L64" s="60" t="str">
        <f>IF($I$6="Ne","Ne",IF($I$59="Ne","Ne","Da"))</f>
        <v>Da</v>
      </c>
    </row>
    <row r="67" spans="2:12" ht="27.6" x14ac:dyDescent="0.25">
      <c r="B67" s="50" t="s">
        <v>57</v>
      </c>
      <c r="C67" s="14"/>
      <c r="D67" s="14"/>
      <c r="E67" s="14"/>
      <c r="F67" s="52" t="s">
        <v>121</v>
      </c>
      <c r="G67" s="52" t="s">
        <v>112</v>
      </c>
      <c r="H67" s="50" t="s">
        <v>122</v>
      </c>
      <c r="I67" s="52" t="s">
        <v>114</v>
      </c>
      <c r="J67" s="52" t="s">
        <v>115</v>
      </c>
      <c r="K67" s="52" t="s">
        <v>116</v>
      </c>
    </row>
    <row r="68" spans="2:12" ht="27.6" x14ac:dyDescent="0.25">
      <c r="B68" s="27">
        <v>52</v>
      </c>
      <c r="C68" s="19" t="s">
        <v>359</v>
      </c>
      <c r="D68" s="19"/>
      <c r="E68" s="19"/>
      <c r="F68" s="20">
        <v>4</v>
      </c>
      <c r="G68" s="20">
        <v>18</v>
      </c>
      <c r="H68" s="25" t="s">
        <v>362</v>
      </c>
      <c r="I68" s="22"/>
      <c r="J68" s="22"/>
      <c r="K68" s="17"/>
      <c r="L68" s="58" t="s">
        <v>129</v>
      </c>
    </row>
    <row r="69" spans="2:12" x14ac:dyDescent="0.25">
      <c r="B69" s="27">
        <v>53</v>
      </c>
      <c r="C69" s="19" t="s">
        <v>319</v>
      </c>
      <c r="D69" s="19" t="s">
        <v>85</v>
      </c>
      <c r="E69" s="19"/>
      <c r="F69" s="20">
        <v>4</v>
      </c>
      <c r="G69" s="20">
        <v>18</v>
      </c>
      <c r="H69" s="26" t="s">
        <v>85</v>
      </c>
      <c r="I69" s="17"/>
      <c r="J69" s="22"/>
      <c r="K69" s="17"/>
      <c r="L69" s="59" t="str">
        <f t="shared" ref="L69:L79" si="2">IF($I$6="Ne","Ne","Da")</f>
        <v>Da</v>
      </c>
    </row>
    <row r="70" spans="2:12" x14ac:dyDescent="0.25">
      <c r="B70" s="27">
        <v>55</v>
      </c>
      <c r="C70" s="19" t="s">
        <v>319</v>
      </c>
      <c r="D70" s="19" t="s">
        <v>86</v>
      </c>
      <c r="E70" s="19"/>
      <c r="F70" s="20">
        <v>4</v>
      </c>
      <c r="G70" s="20">
        <v>18</v>
      </c>
      <c r="H70" s="26" t="s">
        <v>86</v>
      </c>
      <c r="I70" s="17"/>
      <c r="J70" s="22"/>
      <c r="K70" s="17"/>
      <c r="L70" s="59" t="str">
        <f t="shared" si="2"/>
        <v>Da</v>
      </c>
    </row>
    <row r="71" spans="2:12" x14ac:dyDescent="0.25">
      <c r="B71" s="27">
        <v>56</v>
      </c>
      <c r="C71" s="19" t="s">
        <v>319</v>
      </c>
      <c r="D71" s="19" t="s">
        <v>87</v>
      </c>
      <c r="E71" s="19"/>
      <c r="F71" s="20">
        <v>4</v>
      </c>
      <c r="G71" s="20">
        <v>18</v>
      </c>
      <c r="H71" s="26" t="s">
        <v>87</v>
      </c>
      <c r="I71" s="17"/>
      <c r="J71" s="22"/>
      <c r="K71" s="17"/>
      <c r="L71" s="59" t="str">
        <f t="shared" si="2"/>
        <v>Da</v>
      </c>
    </row>
    <row r="72" spans="2:12" x14ac:dyDescent="0.25">
      <c r="B72" s="27">
        <v>57</v>
      </c>
      <c r="C72" s="19" t="s">
        <v>319</v>
      </c>
      <c r="D72" s="19" t="s">
        <v>263</v>
      </c>
      <c r="E72" s="19"/>
      <c r="F72" s="20">
        <v>4</v>
      </c>
      <c r="G72" s="20">
        <v>18</v>
      </c>
      <c r="H72" s="26" t="s">
        <v>263</v>
      </c>
      <c r="I72" s="17"/>
      <c r="J72" s="22"/>
      <c r="K72" s="17"/>
      <c r="L72" s="59" t="str">
        <f t="shared" si="2"/>
        <v>Da</v>
      </c>
    </row>
    <row r="73" spans="2:12" x14ac:dyDescent="0.25">
      <c r="B73" s="27">
        <v>58</v>
      </c>
      <c r="C73" s="19" t="s">
        <v>319</v>
      </c>
      <c r="D73" s="19" t="s">
        <v>88</v>
      </c>
      <c r="E73" s="19"/>
      <c r="F73" s="20">
        <v>4</v>
      </c>
      <c r="G73" s="20">
        <v>18</v>
      </c>
      <c r="H73" s="26" t="s">
        <v>88</v>
      </c>
      <c r="I73" s="17"/>
      <c r="J73" s="22"/>
      <c r="K73" s="17"/>
      <c r="L73" s="59" t="str">
        <f t="shared" si="2"/>
        <v>Da</v>
      </c>
    </row>
    <row r="74" spans="2:12" x14ac:dyDescent="0.25">
      <c r="B74" s="27">
        <v>59</v>
      </c>
      <c r="C74" s="19" t="s">
        <v>319</v>
      </c>
      <c r="D74" s="19" t="s">
        <v>360</v>
      </c>
      <c r="E74" s="19"/>
      <c r="F74" s="20">
        <v>4</v>
      </c>
      <c r="G74" s="20">
        <v>18</v>
      </c>
      <c r="H74" s="26" t="s">
        <v>360</v>
      </c>
      <c r="I74" s="17"/>
      <c r="J74" s="22"/>
      <c r="K74" s="17"/>
      <c r="L74" s="59" t="str">
        <f t="shared" si="2"/>
        <v>Da</v>
      </c>
    </row>
    <row r="75" spans="2:12" x14ac:dyDescent="0.25">
      <c r="B75" s="27">
        <v>60</v>
      </c>
      <c r="C75" s="19" t="s">
        <v>319</v>
      </c>
      <c r="D75" s="19" t="s">
        <v>89</v>
      </c>
      <c r="E75" s="19"/>
      <c r="F75" s="20">
        <v>4</v>
      </c>
      <c r="G75" s="20">
        <v>18</v>
      </c>
      <c r="H75" s="26" t="s">
        <v>89</v>
      </c>
      <c r="I75" s="17"/>
      <c r="J75" s="22"/>
      <c r="K75" s="17"/>
      <c r="L75" s="59" t="str">
        <f t="shared" si="2"/>
        <v>Da</v>
      </c>
    </row>
    <row r="76" spans="2:12" x14ac:dyDescent="0.25">
      <c r="B76" s="27">
        <v>61</v>
      </c>
      <c r="C76" s="19" t="s">
        <v>319</v>
      </c>
      <c r="D76" s="19" t="s">
        <v>90</v>
      </c>
      <c r="E76" s="19"/>
      <c r="F76" s="20">
        <v>4</v>
      </c>
      <c r="G76" s="20">
        <v>18</v>
      </c>
      <c r="H76" s="26" t="s">
        <v>90</v>
      </c>
      <c r="I76" s="17"/>
      <c r="J76" s="22"/>
      <c r="K76" s="17"/>
      <c r="L76" s="59" t="str">
        <f t="shared" si="2"/>
        <v>Da</v>
      </c>
    </row>
    <row r="77" spans="2:12" x14ac:dyDescent="0.25">
      <c r="B77" s="27">
        <v>62</v>
      </c>
      <c r="C77" s="19" t="s">
        <v>319</v>
      </c>
      <c r="D77" s="19" t="s">
        <v>361</v>
      </c>
      <c r="E77" s="19"/>
      <c r="F77" s="20">
        <v>4</v>
      </c>
      <c r="G77" s="20">
        <v>18</v>
      </c>
      <c r="H77" s="26" t="s">
        <v>264</v>
      </c>
      <c r="I77" s="17"/>
      <c r="J77" s="22"/>
      <c r="K77" s="17"/>
      <c r="L77" s="59" t="str">
        <f t="shared" si="2"/>
        <v>Da</v>
      </c>
    </row>
    <row r="78" spans="2:12" x14ac:dyDescent="0.25">
      <c r="B78" s="27">
        <v>63</v>
      </c>
      <c r="C78" s="19" t="s">
        <v>319</v>
      </c>
      <c r="D78" s="19" t="s">
        <v>91</v>
      </c>
      <c r="E78" s="19"/>
      <c r="F78" s="20">
        <v>4</v>
      </c>
      <c r="G78" s="20">
        <v>18</v>
      </c>
      <c r="H78" s="26" t="s">
        <v>91</v>
      </c>
      <c r="I78" s="17"/>
      <c r="J78" s="22"/>
      <c r="K78" s="17"/>
      <c r="L78" s="59" t="str">
        <f t="shared" si="2"/>
        <v>Da</v>
      </c>
    </row>
    <row r="79" spans="2:12" x14ac:dyDescent="0.25">
      <c r="B79" s="27">
        <v>64</v>
      </c>
      <c r="C79" s="19" t="s">
        <v>319</v>
      </c>
      <c r="D79" s="19" t="s">
        <v>513</v>
      </c>
      <c r="E79" s="19"/>
      <c r="F79" s="20">
        <v>4</v>
      </c>
      <c r="G79" s="20">
        <v>18</v>
      </c>
      <c r="H79" s="26" t="s">
        <v>513</v>
      </c>
      <c r="I79" s="17"/>
      <c r="J79" s="24"/>
      <c r="K79" s="17"/>
      <c r="L79" s="59" t="str">
        <f t="shared" si="2"/>
        <v>Da</v>
      </c>
    </row>
    <row r="80" spans="2:12" x14ac:dyDescent="0.25">
      <c r="B80" s="27">
        <v>65</v>
      </c>
      <c r="C80" s="19" t="s">
        <v>363</v>
      </c>
      <c r="D80" s="19"/>
      <c r="E80" s="19"/>
      <c r="F80" s="20">
        <v>4</v>
      </c>
      <c r="G80" s="20">
        <v>19</v>
      </c>
      <c r="H80" s="25" t="s">
        <v>364</v>
      </c>
      <c r="I80" s="22"/>
      <c r="J80" s="22"/>
      <c r="K80" s="17"/>
      <c r="L80" s="59" t="s">
        <v>129</v>
      </c>
    </row>
    <row r="81" spans="2:12" x14ac:dyDescent="0.25">
      <c r="B81" s="27">
        <v>66</v>
      </c>
      <c r="C81" s="19" t="s">
        <v>363</v>
      </c>
      <c r="D81" s="19" t="s">
        <v>365</v>
      </c>
      <c r="E81" s="19"/>
      <c r="F81" s="20">
        <v>4</v>
      </c>
      <c r="G81" s="20">
        <v>19</v>
      </c>
      <c r="H81" s="26" t="s">
        <v>365</v>
      </c>
      <c r="I81" s="17"/>
      <c r="J81" s="22"/>
      <c r="K81" s="17"/>
      <c r="L81" s="59" t="str">
        <f t="shared" ref="L81:L88" si="3">IF($I$6="Ne","Ne","Da")</f>
        <v>Da</v>
      </c>
    </row>
    <row r="82" spans="2:12" x14ac:dyDescent="0.25">
      <c r="B82" s="27">
        <v>67</v>
      </c>
      <c r="C82" s="19" t="s">
        <v>363</v>
      </c>
      <c r="D82" s="19" t="s">
        <v>92</v>
      </c>
      <c r="E82" s="19"/>
      <c r="F82" s="20">
        <v>4</v>
      </c>
      <c r="G82" s="20">
        <v>19</v>
      </c>
      <c r="H82" s="26" t="s">
        <v>92</v>
      </c>
      <c r="I82" s="17"/>
      <c r="J82" s="22"/>
      <c r="K82" s="17"/>
      <c r="L82" s="59" t="str">
        <f t="shared" si="3"/>
        <v>Da</v>
      </c>
    </row>
    <row r="83" spans="2:12" x14ac:dyDescent="0.25">
      <c r="B83" s="27">
        <v>68</v>
      </c>
      <c r="C83" s="19" t="s">
        <v>363</v>
      </c>
      <c r="D83" s="19" t="s">
        <v>366</v>
      </c>
      <c r="E83" s="19"/>
      <c r="F83" s="20">
        <v>4</v>
      </c>
      <c r="G83" s="20">
        <v>19</v>
      </c>
      <c r="H83" s="26" t="s">
        <v>366</v>
      </c>
      <c r="I83" s="17"/>
      <c r="J83" s="22"/>
      <c r="K83" s="17"/>
      <c r="L83" s="59" t="str">
        <f t="shared" si="3"/>
        <v>Da</v>
      </c>
    </row>
    <row r="84" spans="2:12" x14ac:dyDescent="0.25">
      <c r="B84" s="27">
        <v>69</v>
      </c>
      <c r="C84" s="19" t="s">
        <v>363</v>
      </c>
      <c r="D84" s="19" t="s">
        <v>367</v>
      </c>
      <c r="E84" s="19"/>
      <c r="F84" s="20">
        <v>4</v>
      </c>
      <c r="G84" s="20">
        <v>19</v>
      </c>
      <c r="H84" s="26" t="s">
        <v>367</v>
      </c>
      <c r="I84" s="17"/>
      <c r="J84" s="22"/>
      <c r="K84" s="17"/>
      <c r="L84" s="59" t="str">
        <f t="shared" si="3"/>
        <v>Da</v>
      </c>
    </row>
    <row r="85" spans="2:12" x14ac:dyDescent="0.25">
      <c r="B85" s="27">
        <v>70</v>
      </c>
      <c r="C85" s="19" t="s">
        <v>363</v>
      </c>
      <c r="D85" s="19" t="s">
        <v>93</v>
      </c>
      <c r="E85" s="19"/>
      <c r="F85" s="20">
        <v>4</v>
      </c>
      <c r="G85" s="20">
        <v>19</v>
      </c>
      <c r="H85" s="26" t="s">
        <v>93</v>
      </c>
      <c r="I85" s="17"/>
      <c r="J85" s="22"/>
      <c r="K85" s="17"/>
      <c r="L85" s="59" t="str">
        <f t="shared" si="3"/>
        <v>Da</v>
      </c>
    </row>
    <row r="86" spans="2:12" x14ac:dyDescent="0.25">
      <c r="B86" s="27">
        <v>71</v>
      </c>
      <c r="C86" s="19" t="s">
        <v>363</v>
      </c>
      <c r="D86" s="19" t="s">
        <v>265</v>
      </c>
      <c r="E86" s="19"/>
      <c r="F86" s="20">
        <v>4</v>
      </c>
      <c r="G86" s="20">
        <v>19</v>
      </c>
      <c r="H86" s="26" t="s">
        <v>265</v>
      </c>
      <c r="I86" s="17"/>
      <c r="J86" s="22"/>
      <c r="K86" s="17"/>
      <c r="L86" s="59" t="str">
        <f t="shared" si="3"/>
        <v>Da</v>
      </c>
    </row>
    <row r="87" spans="2:12" x14ac:dyDescent="0.25">
      <c r="B87" s="27">
        <v>74</v>
      </c>
      <c r="C87" s="19" t="s">
        <v>363</v>
      </c>
      <c r="D87" s="19" t="s">
        <v>513</v>
      </c>
      <c r="E87" s="19"/>
      <c r="F87" s="20">
        <v>4</v>
      </c>
      <c r="G87" s="20">
        <v>19</v>
      </c>
      <c r="H87" s="26" t="s">
        <v>513</v>
      </c>
      <c r="I87" s="17"/>
      <c r="J87" s="24"/>
      <c r="K87" s="17"/>
      <c r="L87" s="59" t="str">
        <f t="shared" si="3"/>
        <v>Da</v>
      </c>
    </row>
    <row r="88" spans="2:12" x14ac:dyDescent="0.25">
      <c r="B88" s="27">
        <v>75</v>
      </c>
      <c r="C88" s="19" t="s">
        <v>368</v>
      </c>
      <c r="D88" s="19"/>
      <c r="E88" s="19"/>
      <c r="F88" s="20">
        <v>4</v>
      </c>
      <c r="G88" s="20">
        <v>20</v>
      </c>
      <c r="H88" s="25" t="s">
        <v>368</v>
      </c>
      <c r="I88" s="17"/>
      <c r="J88" s="22"/>
      <c r="K88" s="17"/>
      <c r="L88" s="59" t="str">
        <f t="shared" si="3"/>
        <v>Da</v>
      </c>
    </row>
    <row r="89" spans="2:12" x14ac:dyDescent="0.25">
      <c r="B89" s="27">
        <v>76</v>
      </c>
      <c r="C89" s="19" t="s">
        <v>368</v>
      </c>
      <c r="D89" s="19" t="s">
        <v>94</v>
      </c>
      <c r="E89" s="19"/>
      <c r="F89" s="20">
        <v>4</v>
      </c>
      <c r="G89" s="20">
        <v>20</v>
      </c>
      <c r="H89" s="26" t="s">
        <v>94</v>
      </c>
      <c r="I89" s="17"/>
      <c r="J89" s="22"/>
      <c r="K89" s="17"/>
      <c r="L89" s="59" t="str">
        <f t="shared" ref="L89:L94" si="4">IF($I$6="Ne","Ne",IF($I$88="Nijedne","Ne","Da"))</f>
        <v>Da</v>
      </c>
    </row>
    <row r="90" spans="2:12" x14ac:dyDescent="0.25">
      <c r="B90" s="27">
        <v>77</v>
      </c>
      <c r="C90" s="19" t="s">
        <v>368</v>
      </c>
      <c r="D90" s="19" t="s">
        <v>369</v>
      </c>
      <c r="E90" s="19"/>
      <c r="F90" s="20">
        <v>4</v>
      </c>
      <c r="G90" s="20">
        <v>20</v>
      </c>
      <c r="H90" s="26" t="s">
        <v>369</v>
      </c>
      <c r="I90" s="17"/>
      <c r="J90" s="22"/>
      <c r="K90" s="17"/>
      <c r="L90" s="59" t="str">
        <f t="shared" si="4"/>
        <v>Da</v>
      </c>
    </row>
    <row r="91" spans="2:12" x14ac:dyDescent="0.25">
      <c r="B91" s="27">
        <v>78</v>
      </c>
      <c r="C91" s="19" t="s">
        <v>368</v>
      </c>
      <c r="D91" s="19" t="s">
        <v>370</v>
      </c>
      <c r="E91" s="19"/>
      <c r="F91" s="20">
        <v>4</v>
      </c>
      <c r="G91" s="20">
        <v>20</v>
      </c>
      <c r="H91" s="26" t="s">
        <v>370</v>
      </c>
      <c r="I91" s="17"/>
      <c r="J91" s="22"/>
      <c r="K91" s="17"/>
      <c r="L91" s="59" t="str">
        <f t="shared" si="4"/>
        <v>Da</v>
      </c>
    </row>
    <row r="92" spans="2:12" x14ac:dyDescent="0.25">
      <c r="B92" s="27">
        <v>79</v>
      </c>
      <c r="C92" s="19" t="s">
        <v>368</v>
      </c>
      <c r="D92" s="19" t="s">
        <v>537</v>
      </c>
      <c r="E92" s="19"/>
      <c r="F92" s="20">
        <v>4</v>
      </c>
      <c r="G92" s="20">
        <v>20</v>
      </c>
      <c r="H92" s="26" t="s">
        <v>537</v>
      </c>
      <c r="I92" s="17"/>
      <c r="J92" s="22"/>
      <c r="K92" s="17"/>
      <c r="L92" s="59" t="str">
        <f t="shared" si="4"/>
        <v>Da</v>
      </c>
    </row>
    <row r="93" spans="2:12" x14ac:dyDescent="0.25">
      <c r="B93" s="27">
        <v>80</v>
      </c>
      <c r="C93" s="19" t="s">
        <v>368</v>
      </c>
      <c r="D93" s="19" t="s">
        <v>95</v>
      </c>
      <c r="E93" s="19"/>
      <c r="F93" s="20">
        <v>4</v>
      </c>
      <c r="G93" s="20">
        <v>20</v>
      </c>
      <c r="H93" s="26" t="s">
        <v>95</v>
      </c>
      <c r="I93" s="17"/>
      <c r="J93" s="22"/>
      <c r="K93" s="17"/>
      <c r="L93" s="59" t="str">
        <f t="shared" si="4"/>
        <v>Da</v>
      </c>
    </row>
    <row r="94" spans="2:12" x14ac:dyDescent="0.25">
      <c r="B94" s="27">
        <v>81</v>
      </c>
      <c r="C94" s="19" t="s">
        <v>368</v>
      </c>
      <c r="D94" s="19" t="s">
        <v>513</v>
      </c>
      <c r="E94" s="19"/>
      <c r="F94" s="20">
        <v>4</v>
      </c>
      <c r="G94" s="20">
        <v>20</v>
      </c>
      <c r="H94" s="26" t="s">
        <v>513</v>
      </c>
      <c r="I94" s="17"/>
      <c r="J94" s="24"/>
      <c r="K94" s="17"/>
      <c r="L94" s="59" t="str">
        <f t="shared" si="4"/>
        <v>Da</v>
      </c>
    </row>
    <row r="95" spans="2:12" ht="27.6" x14ac:dyDescent="0.25">
      <c r="B95" s="27">
        <v>82</v>
      </c>
      <c r="C95" s="19" t="s">
        <v>371</v>
      </c>
      <c r="D95" s="19"/>
      <c r="E95" s="19"/>
      <c r="F95" s="20">
        <v>4</v>
      </c>
      <c r="G95" s="20">
        <v>21</v>
      </c>
      <c r="H95" s="25" t="s">
        <v>371</v>
      </c>
      <c r="I95" s="17"/>
      <c r="J95" s="22"/>
      <c r="K95" s="17"/>
      <c r="L95" s="59" t="s">
        <v>130</v>
      </c>
    </row>
    <row r="96" spans="2:12" x14ac:dyDescent="0.25">
      <c r="B96" s="27">
        <v>83</v>
      </c>
      <c r="C96" s="19" t="s">
        <v>371</v>
      </c>
      <c r="D96" s="19" t="s">
        <v>538</v>
      </c>
      <c r="E96" s="19"/>
      <c r="F96" s="20">
        <v>4</v>
      </c>
      <c r="G96" s="20">
        <v>21</v>
      </c>
      <c r="H96" s="26" t="s">
        <v>538</v>
      </c>
      <c r="I96" s="17"/>
      <c r="J96" s="22"/>
      <c r="K96" s="17"/>
      <c r="L96" s="59" t="str">
        <f>IF($I$95="Ne","Ne","Da")</f>
        <v>Da</v>
      </c>
    </row>
    <row r="97" spans="2:12" x14ac:dyDescent="0.25">
      <c r="B97" s="27">
        <v>84</v>
      </c>
      <c r="C97" s="19" t="s">
        <v>371</v>
      </c>
      <c r="D97" s="19" t="s">
        <v>539</v>
      </c>
      <c r="E97" s="19"/>
      <c r="F97" s="20">
        <v>4</v>
      </c>
      <c r="G97" s="20">
        <v>21</v>
      </c>
      <c r="H97" s="26" t="s">
        <v>539</v>
      </c>
      <c r="I97" s="17"/>
      <c r="J97" s="22"/>
      <c r="K97" s="17"/>
      <c r="L97" s="59" t="str">
        <f>IF($I$95="Ne","Ne","Da")</f>
        <v>Da</v>
      </c>
    </row>
    <row r="98" spans="2:12" x14ac:dyDescent="0.25">
      <c r="B98" s="27">
        <v>85</v>
      </c>
      <c r="C98" s="19" t="s">
        <v>371</v>
      </c>
      <c r="D98" s="19" t="s">
        <v>96</v>
      </c>
      <c r="E98" s="19"/>
      <c r="F98" s="20">
        <v>4</v>
      </c>
      <c r="G98" s="20">
        <v>21</v>
      </c>
      <c r="H98" s="26" t="s">
        <v>96</v>
      </c>
      <c r="I98" s="17"/>
      <c r="J98" s="22"/>
      <c r="K98" s="17"/>
      <c r="L98" s="59" t="str">
        <f>IF($I$95="Ne","Ne","Da")</f>
        <v>Da</v>
      </c>
    </row>
    <row r="99" spans="2:12" x14ac:dyDescent="0.25">
      <c r="B99" s="27">
        <v>86</v>
      </c>
      <c r="C99" s="19" t="s">
        <v>371</v>
      </c>
      <c r="D99" s="19" t="s">
        <v>540</v>
      </c>
      <c r="E99" s="19"/>
      <c r="F99" s="20">
        <v>4</v>
      </c>
      <c r="G99" s="20">
        <v>21</v>
      </c>
      <c r="H99" s="26" t="s">
        <v>540</v>
      </c>
      <c r="I99" s="17"/>
      <c r="J99" s="22"/>
      <c r="K99" s="17"/>
      <c r="L99" s="59" t="str">
        <f>IF($I$95="Ne","Ne","Da")</f>
        <v>Da</v>
      </c>
    </row>
    <row r="100" spans="2:12" ht="27.6" x14ac:dyDescent="0.25">
      <c r="B100" s="27">
        <v>87</v>
      </c>
      <c r="C100" s="19" t="s">
        <v>372</v>
      </c>
      <c r="D100" s="19"/>
      <c r="E100" s="19"/>
      <c r="F100" s="20">
        <v>4</v>
      </c>
      <c r="G100" s="20">
        <v>22</v>
      </c>
      <c r="H100" s="25" t="s">
        <v>372</v>
      </c>
      <c r="I100" s="17"/>
      <c r="J100" s="24"/>
      <c r="K100" s="17"/>
      <c r="L100" s="61" t="str">
        <f>IF($I$95="Ne","Ne",IF(AND($I$97="Ne",$I$99="Ne", $I$98="Ne"),"Ne","Da"))</f>
        <v>Da</v>
      </c>
    </row>
    <row r="101" spans="2:12" x14ac:dyDescent="0.25">
      <c r="B101" s="27">
        <v>88</v>
      </c>
      <c r="C101" s="19" t="s">
        <v>373</v>
      </c>
      <c r="D101" s="19"/>
      <c r="E101" s="19"/>
      <c r="F101" s="20">
        <v>4</v>
      </c>
      <c r="G101" s="20">
        <v>23</v>
      </c>
      <c r="H101" s="25" t="s">
        <v>373</v>
      </c>
      <c r="I101" s="17"/>
      <c r="J101" s="24"/>
      <c r="K101" s="17"/>
      <c r="L101" s="60" t="str">
        <f>IF($I$6="Ne","Ne","Da")</f>
        <v>Da</v>
      </c>
    </row>
    <row r="104" spans="2:12" ht="27.6" x14ac:dyDescent="0.25">
      <c r="B104" s="50" t="s">
        <v>57</v>
      </c>
      <c r="C104" s="14"/>
      <c r="D104" s="14"/>
      <c r="E104" s="14"/>
      <c r="F104" s="52" t="s">
        <v>123</v>
      </c>
      <c r="G104" s="52" t="s">
        <v>112</v>
      </c>
      <c r="H104" s="50" t="s">
        <v>270</v>
      </c>
      <c r="I104" s="52" t="s">
        <v>114</v>
      </c>
      <c r="J104" s="52" t="s">
        <v>115</v>
      </c>
      <c r="K104" s="52" t="s">
        <v>116</v>
      </c>
    </row>
    <row r="105" spans="2:12" x14ac:dyDescent="0.25">
      <c r="B105" s="27">
        <v>89</v>
      </c>
      <c r="C105" s="19" t="s">
        <v>374</v>
      </c>
      <c r="D105" s="19"/>
      <c r="E105" s="19"/>
      <c r="F105" s="20">
        <v>5</v>
      </c>
      <c r="G105" s="20">
        <v>24</v>
      </c>
      <c r="H105" s="25" t="s">
        <v>374</v>
      </c>
      <c r="I105" s="17"/>
      <c r="J105" s="22"/>
      <c r="K105" s="17"/>
      <c r="L105" s="58" t="str">
        <f>IF($I$6="Ne","Ne","Da")</f>
        <v>Da</v>
      </c>
    </row>
    <row r="106" spans="2:12" x14ac:dyDescent="0.25">
      <c r="B106" s="27">
        <v>90</v>
      </c>
      <c r="C106" s="19" t="s">
        <v>374</v>
      </c>
      <c r="D106" s="19" t="s">
        <v>515</v>
      </c>
      <c r="E106" s="19"/>
      <c r="F106" s="20">
        <v>5</v>
      </c>
      <c r="G106" s="20">
        <v>24</v>
      </c>
      <c r="H106" s="26" t="s">
        <v>515</v>
      </c>
      <c r="I106" s="17"/>
      <c r="J106" s="24"/>
      <c r="K106" s="17"/>
      <c r="L106" s="59" t="str">
        <f>IF($I$6="Ne","Ne",IF($I$105="Nema scenarija", "Ne", "Da"))</f>
        <v>Da</v>
      </c>
    </row>
    <row r="107" spans="2:12" x14ac:dyDescent="0.25">
      <c r="B107" s="27">
        <v>91</v>
      </c>
      <c r="C107" s="19" t="s">
        <v>374</v>
      </c>
      <c r="D107" s="19" t="s">
        <v>516</v>
      </c>
      <c r="E107" s="19"/>
      <c r="F107" s="20">
        <v>5</v>
      </c>
      <c r="G107" s="20">
        <v>24</v>
      </c>
      <c r="H107" s="26" t="s">
        <v>516</v>
      </c>
      <c r="I107" s="17"/>
      <c r="J107" s="24"/>
      <c r="K107" s="17"/>
      <c r="L107" s="59" t="str">
        <f>IF($I$6="Ne","Ne",IF($I$105="Nema scenarija", "Ne", "Da"))</f>
        <v>Da</v>
      </c>
    </row>
    <row r="108" spans="2:12" x14ac:dyDescent="0.25">
      <c r="B108" s="27">
        <v>92</v>
      </c>
      <c r="C108" s="19" t="s">
        <v>374</v>
      </c>
      <c r="D108" s="19" t="s">
        <v>517</v>
      </c>
      <c r="E108" s="19"/>
      <c r="F108" s="20">
        <v>5</v>
      </c>
      <c r="G108" s="20">
        <v>24</v>
      </c>
      <c r="H108" s="26" t="s">
        <v>517</v>
      </c>
      <c r="I108" s="17"/>
      <c r="J108" s="24"/>
      <c r="K108" s="17"/>
      <c r="L108" s="59" t="str">
        <f>IF($I$6="Ne","Ne",IF($I$105="Nema scenarija", "Ne", "Da"))</f>
        <v>Da</v>
      </c>
    </row>
    <row r="109" spans="2:12" x14ac:dyDescent="0.25">
      <c r="B109" s="27">
        <v>93</v>
      </c>
      <c r="C109" s="19" t="s">
        <v>374</v>
      </c>
      <c r="D109" s="19" t="s">
        <v>518</v>
      </c>
      <c r="E109" s="19"/>
      <c r="F109" s="20">
        <v>5</v>
      </c>
      <c r="G109" s="20">
        <v>24</v>
      </c>
      <c r="H109" s="26" t="s">
        <v>518</v>
      </c>
      <c r="I109" s="17"/>
      <c r="J109" s="24"/>
      <c r="K109" s="17"/>
      <c r="L109" s="59" t="str">
        <f>IF($I$6="Ne","Ne",IF($I$105="Nema scenarija", "Ne", "Da"))</f>
        <v>Da</v>
      </c>
    </row>
    <row r="110" spans="2:12" ht="27.6" x14ac:dyDescent="0.25">
      <c r="B110" s="27">
        <v>94</v>
      </c>
      <c r="C110" s="19" t="s">
        <v>375</v>
      </c>
      <c r="D110" s="19"/>
      <c r="E110" s="19"/>
      <c r="F110" s="20">
        <v>5</v>
      </c>
      <c r="G110" s="20">
        <v>25</v>
      </c>
      <c r="H110" s="25" t="s">
        <v>375</v>
      </c>
      <c r="I110" s="17"/>
      <c r="J110" s="22"/>
      <c r="K110" s="17"/>
      <c r="L110" s="59" t="str">
        <f>IF($I$6="Ne","Ne","Da")</f>
        <v>Da</v>
      </c>
    </row>
    <row r="111" spans="2:12" x14ac:dyDescent="0.25">
      <c r="B111" s="27">
        <v>95</v>
      </c>
      <c r="C111" s="19" t="s">
        <v>375</v>
      </c>
      <c r="D111" s="19" t="s">
        <v>520</v>
      </c>
      <c r="E111" s="19"/>
      <c r="F111" s="20">
        <v>5</v>
      </c>
      <c r="G111" s="20">
        <v>25</v>
      </c>
      <c r="H111" s="26" t="s">
        <v>520</v>
      </c>
      <c r="I111" s="17"/>
      <c r="J111" s="24"/>
      <c r="K111" s="17"/>
      <c r="L111" s="59" t="str">
        <f>IF($I$6="Ne","Ne",IF($I$110="Ne", "Ne", "Da"))</f>
        <v>Da</v>
      </c>
    </row>
    <row r="112" spans="2:12" x14ac:dyDescent="0.25">
      <c r="B112" s="27">
        <v>96</v>
      </c>
      <c r="C112" s="19" t="s">
        <v>375</v>
      </c>
      <c r="D112" s="19" t="s">
        <v>521</v>
      </c>
      <c r="E112" s="19"/>
      <c r="F112" s="20">
        <v>5</v>
      </c>
      <c r="G112" s="20">
        <v>25</v>
      </c>
      <c r="H112" s="26" t="s">
        <v>521</v>
      </c>
      <c r="I112" s="17"/>
      <c r="J112" s="24"/>
      <c r="K112" s="17"/>
      <c r="L112" s="59" t="str">
        <f>IF($I$6="Ne","Ne",IF($I$110="Ne", "Ne", "Da"))</f>
        <v>Da</v>
      </c>
    </row>
    <row r="113" spans="2:12" x14ac:dyDescent="0.25">
      <c r="B113" s="27">
        <v>97</v>
      </c>
      <c r="C113" s="19" t="s">
        <v>375</v>
      </c>
      <c r="D113" s="19" t="s">
        <v>541</v>
      </c>
      <c r="E113" s="19"/>
      <c r="F113" s="20">
        <v>5</v>
      </c>
      <c r="G113" s="20">
        <v>25</v>
      </c>
      <c r="H113" s="26" t="s">
        <v>541</v>
      </c>
      <c r="I113" s="17"/>
      <c r="J113" s="24"/>
      <c r="K113" s="17"/>
      <c r="L113" s="59" t="str">
        <f>IF($I$6="Ne","Ne",IF($I$110="Ne", "Ne", "Da"))</f>
        <v>Da</v>
      </c>
    </row>
    <row r="114" spans="2:12" x14ac:dyDescent="0.25">
      <c r="B114" s="27">
        <v>98</v>
      </c>
      <c r="C114" s="19" t="s">
        <v>375</v>
      </c>
      <c r="D114" s="19" t="s">
        <v>522</v>
      </c>
      <c r="E114" s="19"/>
      <c r="F114" s="20">
        <v>5</v>
      </c>
      <c r="G114" s="20">
        <v>25</v>
      </c>
      <c r="H114" s="26" t="s">
        <v>522</v>
      </c>
      <c r="I114" s="17"/>
      <c r="J114" s="24"/>
      <c r="K114" s="17"/>
      <c r="L114" s="59" t="str">
        <f>IF($I$6="Ne","Ne",IF($I$110="Ne", "Ne", "Da"))</f>
        <v>Da</v>
      </c>
    </row>
    <row r="115" spans="2:12" x14ac:dyDescent="0.25">
      <c r="B115" s="27">
        <v>99</v>
      </c>
      <c r="C115" s="19" t="s">
        <v>375</v>
      </c>
      <c r="D115" s="19" t="s">
        <v>542</v>
      </c>
      <c r="E115" s="19"/>
      <c r="F115" s="20">
        <v>5</v>
      </c>
      <c r="G115" s="20">
        <v>25</v>
      </c>
      <c r="H115" s="26" t="s">
        <v>542</v>
      </c>
      <c r="I115" s="17"/>
      <c r="J115" s="24"/>
      <c r="K115" s="17"/>
      <c r="L115" s="59" t="str">
        <f>IF($I$6="Ne","Ne",IF($I$110="Ne", "Ne", "Da"))</f>
        <v>Da</v>
      </c>
    </row>
    <row r="116" spans="2:12" ht="27.6" x14ac:dyDescent="0.25">
      <c r="B116" s="27">
        <v>100</v>
      </c>
      <c r="C116" s="19" t="s">
        <v>376</v>
      </c>
      <c r="D116" s="19"/>
      <c r="E116" s="19"/>
      <c r="F116" s="20">
        <v>5</v>
      </c>
      <c r="G116" s="20">
        <v>26</v>
      </c>
      <c r="H116" s="25" t="s">
        <v>376</v>
      </c>
      <c r="I116" s="17"/>
      <c r="J116" s="22"/>
      <c r="K116" s="17"/>
      <c r="L116" s="59" t="str">
        <f>IF($I$6="Ne","Ne","Da")</f>
        <v>Da</v>
      </c>
    </row>
    <row r="117" spans="2:12" x14ac:dyDescent="0.25">
      <c r="B117" s="27">
        <v>101</v>
      </c>
      <c r="C117" s="19" t="s">
        <v>376</v>
      </c>
      <c r="D117" s="19" t="s">
        <v>68</v>
      </c>
      <c r="E117" s="19"/>
      <c r="F117" s="20">
        <v>5</v>
      </c>
      <c r="G117" s="20">
        <v>26</v>
      </c>
      <c r="H117" s="26" t="s">
        <v>68</v>
      </c>
      <c r="I117" s="17"/>
      <c r="J117" s="22"/>
      <c r="K117" s="17"/>
      <c r="L117" s="59" t="str">
        <f>IF($I$6="Ne","Ne",IF($I$116="Nijedan", "Ne", "Da"))</f>
        <v>Da</v>
      </c>
    </row>
    <row r="118" spans="2:12" x14ac:dyDescent="0.25">
      <c r="B118" s="27">
        <v>102</v>
      </c>
      <c r="C118" s="19" t="s">
        <v>376</v>
      </c>
      <c r="D118" s="19" t="s">
        <v>543</v>
      </c>
      <c r="E118" s="19"/>
      <c r="F118" s="20">
        <v>5</v>
      </c>
      <c r="G118" s="20">
        <v>26</v>
      </c>
      <c r="H118" s="26" t="s">
        <v>543</v>
      </c>
      <c r="I118" s="17"/>
      <c r="J118" s="22"/>
      <c r="K118" s="17"/>
      <c r="L118" s="59" t="str">
        <f>IF($I$6="Ne","Ne",IF($I$116="Nijedan", "Ne", "Da"))</f>
        <v>Da</v>
      </c>
    </row>
    <row r="119" spans="2:12" x14ac:dyDescent="0.25">
      <c r="B119" s="27">
        <v>103</v>
      </c>
      <c r="C119" s="19" t="s">
        <v>376</v>
      </c>
      <c r="D119" s="19" t="s">
        <v>509</v>
      </c>
      <c r="E119" s="19"/>
      <c r="F119" s="20">
        <v>5</v>
      </c>
      <c r="G119" s="20">
        <v>26</v>
      </c>
      <c r="H119" s="26" t="s">
        <v>377</v>
      </c>
      <c r="I119" s="17"/>
      <c r="J119" s="22"/>
      <c r="K119" s="17"/>
      <c r="L119" s="59" t="str">
        <f>IF($I$6="Ne","Ne",IF($I$116="Nijedan", "Ne", "Da"))</f>
        <v>Da</v>
      </c>
    </row>
    <row r="120" spans="2:12" ht="27.6" x14ac:dyDescent="0.25">
      <c r="B120" s="27">
        <v>104</v>
      </c>
      <c r="C120" s="19" t="s">
        <v>378</v>
      </c>
      <c r="D120" s="19"/>
      <c r="E120" s="19"/>
      <c r="F120" s="20">
        <v>5</v>
      </c>
      <c r="G120" s="20">
        <v>27</v>
      </c>
      <c r="H120" s="25" t="s">
        <v>386</v>
      </c>
      <c r="I120" s="22"/>
      <c r="J120" s="22"/>
      <c r="K120" s="17"/>
      <c r="L120" s="59" t="s">
        <v>129</v>
      </c>
    </row>
    <row r="121" spans="2:12" x14ac:dyDescent="0.25">
      <c r="B121" s="27">
        <v>105</v>
      </c>
      <c r="C121" s="19" t="s">
        <v>378</v>
      </c>
      <c r="D121" s="19" t="s">
        <v>69</v>
      </c>
      <c r="E121" s="19"/>
      <c r="F121" s="20">
        <v>5</v>
      </c>
      <c r="G121" s="20">
        <v>27</v>
      </c>
      <c r="H121" s="26" t="s">
        <v>69</v>
      </c>
      <c r="I121" s="17"/>
      <c r="J121" s="22"/>
      <c r="K121" s="17"/>
      <c r="L121" s="59" t="str">
        <f t="shared" ref="L121:L129" si="5">IF($I$6="Ne","Ne",IF($I$117="Ne", "Ne", "Da"))</f>
        <v>Da</v>
      </c>
    </row>
    <row r="122" spans="2:12" x14ac:dyDescent="0.25">
      <c r="B122" s="27">
        <v>106</v>
      </c>
      <c r="C122" s="19" t="s">
        <v>378</v>
      </c>
      <c r="D122" s="19" t="s">
        <v>70</v>
      </c>
      <c r="E122" s="19"/>
      <c r="F122" s="20">
        <v>5</v>
      </c>
      <c r="G122" s="20">
        <v>27</v>
      </c>
      <c r="H122" s="26" t="s">
        <v>70</v>
      </c>
      <c r="I122" s="17"/>
      <c r="J122" s="22"/>
      <c r="K122" s="17"/>
      <c r="L122" s="59" t="str">
        <f t="shared" si="5"/>
        <v>Da</v>
      </c>
    </row>
    <row r="123" spans="2:12" x14ac:dyDescent="0.25">
      <c r="B123" s="27">
        <v>107</v>
      </c>
      <c r="C123" s="19" t="s">
        <v>378</v>
      </c>
      <c r="D123" s="19" t="s">
        <v>71</v>
      </c>
      <c r="E123" s="19"/>
      <c r="F123" s="20">
        <v>5</v>
      </c>
      <c r="G123" s="20">
        <v>27</v>
      </c>
      <c r="H123" s="26" t="s">
        <v>71</v>
      </c>
      <c r="I123" s="17"/>
      <c r="J123" s="22"/>
      <c r="K123" s="17"/>
      <c r="L123" s="59" t="str">
        <f t="shared" si="5"/>
        <v>Da</v>
      </c>
    </row>
    <row r="124" spans="2:12" x14ac:dyDescent="0.25">
      <c r="B124" s="27">
        <v>108</v>
      </c>
      <c r="C124" s="19" t="s">
        <v>378</v>
      </c>
      <c r="D124" s="19" t="s">
        <v>72</v>
      </c>
      <c r="E124" s="19"/>
      <c r="F124" s="20">
        <v>5</v>
      </c>
      <c r="G124" s="20">
        <v>27</v>
      </c>
      <c r="H124" s="26" t="s">
        <v>72</v>
      </c>
      <c r="I124" s="17"/>
      <c r="J124" s="22"/>
      <c r="K124" s="17"/>
      <c r="L124" s="59" t="str">
        <f t="shared" si="5"/>
        <v>Da</v>
      </c>
    </row>
    <row r="125" spans="2:12" x14ac:dyDescent="0.25">
      <c r="B125" s="27">
        <v>109</v>
      </c>
      <c r="C125" s="19" t="s">
        <v>378</v>
      </c>
      <c r="D125" s="19" t="s">
        <v>73</v>
      </c>
      <c r="E125" s="19"/>
      <c r="F125" s="20">
        <v>5</v>
      </c>
      <c r="G125" s="20">
        <v>27</v>
      </c>
      <c r="H125" s="26" t="s">
        <v>73</v>
      </c>
      <c r="I125" s="17"/>
      <c r="J125" s="22"/>
      <c r="K125" s="17"/>
      <c r="L125" s="59" t="str">
        <f t="shared" si="5"/>
        <v>Da</v>
      </c>
    </row>
    <row r="126" spans="2:12" x14ac:dyDescent="0.25">
      <c r="B126" s="27">
        <v>110</v>
      </c>
      <c r="C126" s="19" t="s">
        <v>378</v>
      </c>
      <c r="D126" s="19" t="s">
        <v>379</v>
      </c>
      <c r="E126" s="19"/>
      <c r="F126" s="20">
        <v>5</v>
      </c>
      <c r="G126" s="20">
        <v>27</v>
      </c>
      <c r="H126" s="26" t="s">
        <v>379</v>
      </c>
      <c r="I126" s="17"/>
      <c r="J126" s="22"/>
      <c r="K126" s="17"/>
      <c r="L126" s="59" t="str">
        <f t="shared" si="5"/>
        <v>Da</v>
      </c>
    </row>
    <row r="127" spans="2:12" x14ac:dyDescent="0.25">
      <c r="B127" s="27">
        <v>111</v>
      </c>
      <c r="C127" s="19" t="s">
        <v>378</v>
      </c>
      <c r="D127" s="19" t="s">
        <v>268</v>
      </c>
      <c r="E127" s="19"/>
      <c r="F127" s="20">
        <v>5</v>
      </c>
      <c r="G127" s="20">
        <v>27</v>
      </c>
      <c r="H127" s="26" t="s">
        <v>268</v>
      </c>
      <c r="I127" s="17"/>
      <c r="J127" s="22"/>
      <c r="K127" s="17"/>
      <c r="L127" s="59" t="str">
        <f t="shared" si="5"/>
        <v>Da</v>
      </c>
    </row>
    <row r="128" spans="2:12" x14ac:dyDescent="0.25">
      <c r="B128" s="27">
        <v>112</v>
      </c>
      <c r="C128" s="19" t="s">
        <v>378</v>
      </c>
      <c r="D128" s="19" t="s">
        <v>75</v>
      </c>
      <c r="E128" s="19"/>
      <c r="F128" s="20">
        <v>5</v>
      </c>
      <c r="G128" s="20">
        <v>27</v>
      </c>
      <c r="H128" s="26" t="s">
        <v>75</v>
      </c>
      <c r="I128" s="17"/>
      <c r="J128" s="22"/>
      <c r="K128" s="17"/>
      <c r="L128" s="59" t="str">
        <f t="shared" si="5"/>
        <v>Da</v>
      </c>
    </row>
    <row r="129" spans="2:12" x14ac:dyDescent="0.25">
      <c r="B129" s="27">
        <v>113</v>
      </c>
      <c r="C129" s="19" t="s">
        <v>378</v>
      </c>
      <c r="D129" s="19" t="s">
        <v>513</v>
      </c>
      <c r="E129" s="19"/>
      <c r="F129" s="20">
        <v>5</v>
      </c>
      <c r="G129" s="20">
        <v>27</v>
      </c>
      <c r="H129" s="26" t="s">
        <v>513</v>
      </c>
      <c r="I129" s="17"/>
      <c r="J129" s="24"/>
      <c r="K129" s="17"/>
      <c r="L129" s="59" t="str">
        <f t="shared" si="5"/>
        <v>Da</v>
      </c>
    </row>
    <row r="130" spans="2:12" ht="27.6" x14ac:dyDescent="0.25">
      <c r="B130" s="27">
        <v>114</v>
      </c>
      <c r="C130" s="19" t="s">
        <v>388</v>
      </c>
      <c r="D130" s="19"/>
      <c r="E130" s="19"/>
      <c r="F130" s="20">
        <v>5</v>
      </c>
      <c r="G130" s="20">
        <v>28</v>
      </c>
      <c r="H130" s="25" t="s">
        <v>387</v>
      </c>
      <c r="I130" s="22"/>
      <c r="J130" s="22"/>
      <c r="K130" s="17"/>
      <c r="L130" s="59" t="s">
        <v>129</v>
      </c>
    </row>
    <row r="131" spans="2:12" x14ac:dyDescent="0.25">
      <c r="B131" s="27">
        <v>115</v>
      </c>
      <c r="C131" s="19" t="s">
        <v>510</v>
      </c>
      <c r="D131" s="19" t="s">
        <v>69</v>
      </c>
      <c r="E131" s="19"/>
      <c r="F131" s="20">
        <v>5</v>
      </c>
      <c r="G131" s="20">
        <v>28</v>
      </c>
      <c r="H131" s="26" t="s">
        <v>69</v>
      </c>
      <c r="I131" s="17"/>
      <c r="J131" s="22"/>
      <c r="K131" s="17"/>
      <c r="L131" s="59" t="str">
        <f>IF($I$6="Ne","Ne",IF($I$117="Ne", "Ne", IF($I$121="Ne", "Ne", "Da")))</f>
        <v>Da</v>
      </c>
    </row>
    <row r="132" spans="2:12" x14ac:dyDescent="0.25">
      <c r="B132" s="27">
        <v>116</v>
      </c>
      <c r="C132" s="19" t="s">
        <v>510</v>
      </c>
      <c r="D132" s="19" t="s">
        <v>70</v>
      </c>
      <c r="E132" s="19"/>
      <c r="F132" s="20">
        <v>5</v>
      </c>
      <c r="G132" s="20">
        <v>28</v>
      </c>
      <c r="H132" s="26" t="s">
        <v>70</v>
      </c>
      <c r="I132" s="17"/>
      <c r="J132" s="22"/>
      <c r="K132" s="17"/>
      <c r="L132" s="59" t="str">
        <f>IF($I$6="Ne","Ne",IF($I$117="Ne", "Ne", IF($I$122="Ne", "Ne", "Da")))</f>
        <v>Da</v>
      </c>
    </row>
    <row r="133" spans="2:12" x14ac:dyDescent="0.25">
      <c r="B133" s="27">
        <v>117</v>
      </c>
      <c r="C133" s="19" t="s">
        <v>510</v>
      </c>
      <c r="D133" s="19" t="s">
        <v>71</v>
      </c>
      <c r="E133" s="19"/>
      <c r="F133" s="20">
        <v>5</v>
      </c>
      <c r="G133" s="20">
        <v>28</v>
      </c>
      <c r="H133" s="26" t="s">
        <v>71</v>
      </c>
      <c r="I133" s="17"/>
      <c r="J133" s="22"/>
      <c r="K133" s="17"/>
      <c r="L133" s="59" t="str">
        <f>IF($I$6="Ne","Ne",IF($I$117="Ne", "Ne", IF($I$123="Ne", "Ne", "Da")))</f>
        <v>Da</v>
      </c>
    </row>
    <row r="134" spans="2:12" x14ac:dyDescent="0.25">
      <c r="B134" s="27">
        <v>118</v>
      </c>
      <c r="C134" s="19" t="s">
        <v>510</v>
      </c>
      <c r="D134" s="19" t="s">
        <v>72</v>
      </c>
      <c r="E134" s="19"/>
      <c r="F134" s="20">
        <v>5</v>
      </c>
      <c r="G134" s="20">
        <v>28</v>
      </c>
      <c r="H134" s="26" t="s">
        <v>72</v>
      </c>
      <c r="I134" s="17"/>
      <c r="J134" s="22"/>
      <c r="K134" s="17"/>
      <c r="L134" s="59" t="str">
        <f>IF($I$6="Ne","Ne",IF($I$117="Ne", "Ne", IF($I$124="Ne", "Ne", "Da")))</f>
        <v>Da</v>
      </c>
    </row>
    <row r="135" spans="2:12" x14ac:dyDescent="0.25">
      <c r="B135" s="27">
        <v>119</v>
      </c>
      <c r="C135" s="19" t="s">
        <v>510</v>
      </c>
      <c r="D135" s="19" t="s">
        <v>73</v>
      </c>
      <c r="E135" s="19"/>
      <c r="F135" s="20">
        <v>5</v>
      </c>
      <c r="G135" s="20">
        <v>28</v>
      </c>
      <c r="H135" s="26" t="s">
        <v>73</v>
      </c>
      <c r="I135" s="17"/>
      <c r="J135" s="22"/>
      <c r="K135" s="17"/>
      <c r="L135" s="59" t="str">
        <f>IF($I$6="Ne","Ne",IF($I$117="Ne", "Ne", IF($I$125="Ne", "Ne", "Da")))</f>
        <v>Da</v>
      </c>
    </row>
    <row r="136" spans="2:12" x14ac:dyDescent="0.25">
      <c r="B136" s="27">
        <v>120</v>
      </c>
      <c r="C136" s="19" t="s">
        <v>510</v>
      </c>
      <c r="D136" s="19" t="s">
        <v>74</v>
      </c>
      <c r="E136" s="19"/>
      <c r="F136" s="20">
        <v>5</v>
      </c>
      <c r="G136" s="20">
        <v>28</v>
      </c>
      <c r="H136" s="26" t="s">
        <v>74</v>
      </c>
      <c r="I136" s="17"/>
      <c r="J136" s="22"/>
      <c r="K136" s="17"/>
      <c r="L136" s="59" t="str">
        <f>IF($I$6="Ne","Ne",IF($I$117="Ne", "Ne", IF($I$126="Ne", "Ne", "Da")))</f>
        <v>Da</v>
      </c>
    </row>
    <row r="137" spans="2:12" x14ac:dyDescent="0.25">
      <c r="B137" s="27">
        <v>121</v>
      </c>
      <c r="C137" s="19" t="s">
        <v>510</v>
      </c>
      <c r="D137" s="19" t="s">
        <v>268</v>
      </c>
      <c r="E137" s="19"/>
      <c r="F137" s="20">
        <v>5</v>
      </c>
      <c r="G137" s="20">
        <v>28</v>
      </c>
      <c r="H137" s="26" t="s">
        <v>268</v>
      </c>
      <c r="I137" s="17"/>
      <c r="J137" s="22"/>
      <c r="K137" s="17"/>
      <c r="L137" s="59" t="str">
        <f>IF($I$6="Ne","Ne",IF($I$117="Ne", "Ne", IF($I$127="Ne", "Ne", "Da")))</f>
        <v>Da</v>
      </c>
    </row>
    <row r="138" spans="2:12" x14ac:dyDescent="0.25">
      <c r="B138" s="27">
        <v>122</v>
      </c>
      <c r="C138" s="19" t="s">
        <v>510</v>
      </c>
      <c r="D138" s="19" t="s">
        <v>75</v>
      </c>
      <c r="E138" s="19"/>
      <c r="F138" s="20">
        <v>5</v>
      </c>
      <c r="G138" s="20">
        <v>28</v>
      </c>
      <c r="H138" s="26" t="s">
        <v>75</v>
      </c>
      <c r="I138" s="17"/>
      <c r="J138" s="22"/>
      <c r="K138" s="17"/>
      <c r="L138" s="59" t="str">
        <f>IF($I$6="Ne","Ne",IF($I$117="Ne", "Ne", IF($I$128="Ne", "Ne", "Da")))</f>
        <v>Da</v>
      </c>
    </row>
    <row r="139" spans="2:12" x14ac:dyDescent="0.25">
      <c r="B139" s="27">
        <v>123</v>
      </c>
      <c r="C139" s="19" t="s">
        <v>510</v>
      </c>
      <c r="D139" s="19" t="s">
        <v>76</v>
      </c>
      <c r="E139" s="19"/>
      <c r="F139" s="20">
        <v>5</v>
      </c>
      <c r="G139" s="20">
        <v>28</v>
      </c>
      <c r="H139" s="26" t="s">
        <v>76</v>
      </c>
      <c r="I139" s="17"/>
      <c r="J139" s="22"/>
      <c r="K139" s="17"/>
      <c r="L139" s="59" t="str">
        <f>IF($I$6="Ne","Ne",IF($I$117="Ne", "Ne", IF($I$129="Ne", "Ne", "Da")))</f>
        <v>Da</v>
      </c>
    </row>
    <row r="140" spans="2:12" ht="27.6" x14ac:dyDescent="0.25">
      <c r="B140" s="27">
        <v>124</v>
      </c>
      <c r="C140" s="19" t="s">
        <v>544</v>
      </c>
      <c r="D140" s="19"/>
      <c r="E140" s="19"/>
      <c r="F140" s="20">
        <v>5</v>
      </c>
      <c r="G140" s="20">
        <v>29</v>
      </c>
      <c r="H140" s="25" t="s">
        <v>545</v>
      </c>
      <c r="I140" s="22"/>
      <c r="J140" s="22"/>
      <c r="K140" s="17"/>
      <c r="L140" s="59" t="s">
        <v>129</v>
      </c>
    </row>
    <row r="141" spans="2:12" x14ac:dyDescent="0.25">
      <c r="B141" s="27">
        <v>125</v>
      </c>
      <c r="C141" s="19" t="s">
        <v>544</v>
      </c>
      <c r="D141" s="19" t="s">
        <v>77</v>
      </c>
      <c r="E141" s="19"/>
      <c r="F141" s="20">
        <v>5</v>
      </c>
      <c r="G141" s="20">
        <v>29</v>
      </c>
      <c r="H141" s="26" t="s">
        <v>77</v>
      </c>
      <c r="I141" s="17"/>
      <c r="J141" s="22"/>
      <c r="K141" s="17"/>
      <c r="L141" s="59" t="str">
        <f>IF($I$6="Ne","Ne",IF($I$118="Ne", "Ne", "Da"))</f>
        <v>Da</v>
      </c>
    </row>
    <row r="142" spans="2:12" x14ac:dyDescent="0.25">
      <c r="B142" s="27">
        <v>126</v>
      </c>
      <c r="C142" s="19" t="s">
        <v>544</v>
      </c>
      <c r="D142" s="19" t="s">
        <v>78</v>
      </c>
      <c r="E142" s="19"/>
      <c r="F142" s="20">
        <v>5</v>
      </c>
      <c r="G142" s="20">
        <v>29</v>
      </c>
      <c r="H142" s="26" t="s">
        <v>78</v>
      </c>
      <c r="I142" s="17"/>
      <c r="J142" s="22"/>
      <c r="K142" s="17"/>
      <c r="L142" s="59" t="str">
        <f>IF($I$6="Ne","Ne",IF($I$118="Ne", "Ne", "Da"))</f>
        <v>Da</v>
      </c>
    </row>
    <row r="143" spans="2:12" x14ac:dyDescent="0.25">
      <c r="B143" s="27">
        <v>127</v>
      </c>
      <c r="C143" s="19" t="s">
        <v>544</v>
      </c>
      <c r="D143" s="19" t="s">
        <v>380</v>
      </c>
      <c r="E143" s="19"/>
      <c r="F143" s="20">
        <v>5</v>
      </c>
      <c r="G143" s="20">
        <v>29</v>
      </c>
      <c r="H143" s="26" t="s">
        <v>380</v>
      </c>
      <c r="I143" s="17"/>
      <c r="J143" s="22"/>
      <c r="K143" s="17"/>
      <c r="L143" s="59" t="str">
        <f>IF($I$6="Ne","Ne",IF($I$118="Ne", "Ne", "Da"))</f>
        <v>Da</v>
      </c>
    </row>
    <row r="144" spans="2:12" x14ac:dyDescent="0.25">
      <c r="B144" s="27">
        <v>128</v>
      </c>
      <c r="C144" s="19" t="s">
        <v>544</v>
      </c>
      <c r="D144" s="19" t="s">
        <v>513</v>
      </c>
      <c r="E144" s="19"/>
      <c r="F144" s="20">
        <v>5</v>
      </c>
      <c r="G144" s="20">
        <v>29</v>
      </c>
      <c r="H144" s="26" t="s">
        <v>513</v>
      </c>
      <c r="I144" s="17"/>
      <c r="J144" s="24"/>
      <c r="K144" s="17"/>
      <c r="L144" s="59" t="str">
        <f>IF($I$6="Ne","Ne",IF($I$118="Ne", "Ne", "Da"))</f>
        <v>Da</v>
      </c>
    </row>
    <row r="145" spans="2:12" ht="27.6" x14ac:dyDescent="0.25">
      <c r="B145" s="27">
        <v>129</v>
      </c>
      <c r="C145" s="19" t="s">
        <v>61</v>
      </c>
      <c r="D145" s="19"/>
      <c r="E145" s="19"/>
      <c r="F145" s="20">
        <v>5</v>
      </c>
      <c r="G145" s="20">
        <v>30</v>
      </c>
      <c r="H145" s="25" t="s">
        <v>390</v>
      </c>
      <c r="I145" s="22"/>
      <c r="J145" s="22"/>
      <c r="K145" s="17"/>
      <c r="L145" s="59" t="s">
        <v>129</v>
      </c>
    </row>
    <row r="146" spans="2:12" x14ac:dyDescent="0.25">
      <c r="B146" s="27">
        <v>130</v>
      </c>
      <c r="C146" s="19" t="s">
        <v>61</v>
      </c>
      <c r="D146" s="19" t="s">
        <v>77</v>
      </c>
      <c r="E146" s="19"/>
      <c r="F146" s="20">
        <v>5</v>
      </c>
      <c r="G146" s="20">
        <v>30</v>
      </c>
      <c r="H146" s="26" t="s">
        <v>77</v>
      </c>
      <c r="I146" s="17"/>
      <c r="J146" s="22"/>
      <c r="K146" s="17"/>
      <c r="L146" s="59" t="str">
        <f>IF($I$6="Ne","Ne",IF($I$118="Ne", "Ne", IF($I$141="Ne", "Ne", "Da")))</f>
        <v>Da</v>
      </c>
    </row>
    <row r="147" spans="2:12" x14ac:dyDescent="0.25">
      <c r="B147" s="27">
        <v>131</v>
      </c>
      <c r="C147" s="19" t="s">
        <v>61</v>
      </c>
      <c r="D147" s="19" t="s">
        <v>78</v>
      </c>
      <c r="E147" s="19"/>
      <c r="F147" s="20">
        <v>5</v>
      </c>
      <c r="G147" s="20">
        <v>30</v>
      </c>
      <c r="H147" s="26" t="s">
        <v>78</v>
      </c>
      <c r="I147" s="17"/>
      <c r="J147" s="22"/>
      <c r="K147" s="17"/>
      <c r="L147" s="59" t="str">
        <f>IF($I$6="Ne","Ne",IF($I$118="Ne", "Ne", IF($I$142="Ne", "Ne", "Da")))</f>
        <v>Da</v>
      </c>
    </row>
    <row r="148" spans="2:12" x14ac:dyDescent="0.25">
      <c r="B148" s="27">
        <v>132</v>
      </c>
      <c r="C148" s="19" t="s">
        <v>61</v>
      </c>
      <c r="D148" s="19" t="s">
        <v>380</v>
      </c>
      <c r="E148" s="19"/>
      <c r="F148" s="20">
        <v>5</v>
      </c>
      <c r="G148" s="20">
        <v>30</v>
      </c>
      <c r="H148" s="26" t="s">
        <v>380</v>
      </c>
      <c r="I148" s="17"/>
      <c r="J148" s="22"/>
      <c r="K148" s="17"/>
      <c r="L148" s="59" t="str">
        <f>IF($I$6="Ne","Ne",IF($I$118="Ne", "Ne", IF($I$143="Ne", "Ne", "Da")))</f>
        <v>Da</v>
      </c>
    </row>
    <row r="149" spans="2:12" x14ac:dyDescent="0.25">
      <c r="B149" s="27">
        <v>133</v>
      </c>
      <c r="C149" s="19" t="s">
        <v>61</v>
      </c>
      <c r="D149" s="19" t="s">
        <v>79</v>
      </c>
      <c r="E149" s="19"/>
      <c r="F149" s="20">
        <v>5</v>
      </c>
      <c r="G149" s="20">
        <v>30</v>
      </c>
      <c r="H149" s="26" t="s">
        <v>269</v>
      </c>
      <c r="I149" s="17"/>
      <c r="J149" s="22"/>
      <c r="K149" s="17"/>
      <c r="L149" s="59" t="str">
        <f>IF($I$6="Ne","Ne",IF($I$118="Ne", "Ne", IF($I$144="Ne", "Ne", "Da")))</f>
        <v>Da</v>
      </c>
    </row>
    <row r="150" spans="2:12" ht="27.6" x14ac:dyDescent="0.25">
      <c r="B150" s="27">
        <v>134</v>
      </c>
      <c r="C150" s="19" t="s">
        <v>546</v>
      </c>
      <c r="D150" s="19"/>
      <c r="E150" s="19"/>
      <c r="F150" s="20">
        <v>5</v>
      </c>
      <c r="G150" s="20">
        <v>31</v>
      </c>
      <c r="H150" s="25" t="s">
        <v>549</v>
      </c>
      <c r="I150" s="22"/>
      <c r="J150" s="22"/>
      <c r="K150" s="17"/>
      <c r="L150" s="59" t="s">
        <v>129</v>
      </c>
    </row>
    <row r="151" spans="2:12" x14ac:dyDescent="0.25">
      <c r="B151" s="27">
        <v>135</v>
      </c>
      <c r="C151" s="19" t="s">
        <v>546</v>
      </c>
      <c r="D151" s="19" t="s">
        <v>80</v>
      </c>
      <c r="E151" s="19"/>
      <c r="F151" s="20">
        <v>5</v>
      </c>
      <c r="G151" s="20">
        <v>31</v>
      </c>
      <c r="H151" s="26" t="s">
        <v>80</v>
      </c>
      <c r="I151" s="17"/>
      <c r="J151" s="22"/>
      <c r="K151" s="17"/>
      <c r="L151" s="59" t="str">
        <f t="shared" ref="L151:L156" si="6">IF($I$6="Ne","Ne",IF($I$118="Ne", "Ne", "Da"))</f>
        <v>Da</v>
      </c>
    </row>
    <row r="152" spans="2:12" x14ac:dyDescent="0.25">
      <c r="B152" s="27">
        <v>136</v>
      </c>
      <c r="C152" s="19" t="s">
        <v>546</v>
      </c>
      <c r="D152" s="19" t="s">
        <v>81</v>
      </c>
      <c r="E152" s="19"/>
      <c r="F152" s="20">
        <v>5</v>
      </c>
      <c r="G152" s="20">
        <v>31</v>
      </c>
      <c r="H152" s="26" t="s">
        <v>81</v>
      </c>
      <c r="I152" s="17"/>
      <c r="J152" s="22"/>
      <c r="K152" s="17"/>
      <c r="L152" s="59" t="str">
        <f t="shared" si="6"/>
        <v>Da</v>
      </c>
    </row>
    <row r="153" spans="2:12" x14ac:dyDescent="0.25">
      <c r="B153" s="27">
        <v>137</v>
      </c>
      <c r="C153" s="19" t="s">
        <v>546</v>
      </c>
      <c r="D153" s="19" t="s">
        <v>82</v>
      </c>
      <c r="E153" s="19"/>
      <c r="F153" s="20">
        <v>5</v>
      </c>
      <c r="G153" s="20">
        <v>31</v>
      </c>
      <c r="H153" s="26" t="s">
        <v>82</v>
      </c>
      <c r="I153" s="17"/>
      <c r="J153" s="22"/>
      <c r="K153" s="17"/>
      <c r="L153" s="59" t="str">
        <f t="shared" si="6"/>
        <v>Da</v>
      </c>
    </row>
    <row r="154" spans="2:12" x14ac:dyDescent="0.25">
      <c r="B154" s="27">
        <v>138</v>
      </c>
      <c r="C154" s="19" t="s">
        <v>546</v>
      </c>
      <c r="D154" s="19" t="s">
        <v>83</v>
      </c>
      <c r="E154" s="19"/>
      <c r="F154" s="20">
        <v>5</v>
      </c>
      <c r="G154" s="20">
        <v>31</v>
      </c>
      <c r="H154" s="26" t="s">
        <v>83</v>
      </c>
      <c r="I154" s="17"/>
      <c r="J154" s="22"/>
      <c r="K154" s="17"/>
      <c r="L154" s="59" t="str">
        <f t="shared" si="6"/>
        <v>Da</v>
      </c>
    </row>
    <row r="155" spans="2:12" x14ac:dyDescent="0.25">
      <c r="B155" s="27">
        <v>139</v>
      </c>
      <c r="C155" s="19" t="s">
        <v>546</v>
      </c>
      <c r="D155" s="19" t="s">
        <v>84</v>
      </c>
      <c r="E155" s="19"/>
      <c r="F155" s="20">
        <v>5</v>
      </c>
      <c r="G155" s="20">
        <v>31</v>
      </c>
      <c r="H155" s="26" t="s">
        <v>84</v>
      </c>
      <c r="I155" s="17"/>
      <c r="J155" s="22"/>
      <c r="K155" s="17"/>
      <c r="L155" s="59" t="str">
        <f t="shared" si="6"/>
        <v>Da</v>
      </c>
    </row>
    <row r="156" spans="2:12" x14ac:dyDescent="0.25">
      <c r="B156" s="27">
        <v>140</v>
      </c>
      <c r="C156" s="19" t="s">
        <v>546</v>
      </c>
      <c r="D156" s="19" t="s">
        <v>513</v>
      </c>
      <c r="E156" s="19"/>
      <c r="F156" s="20">
        <v>5</v>
      </c>
      <c r="G156" s="20">
        <v>31</v>
      </c>
      <c r="H156" s="26" t="s">
        <v>513</v>
      </c>
      <c r="I156" s="17"/>
      <c r="J156" s="24"/>
      <c r="K156" s="17"/>
      <c r="L156" s="60" t="str">
        <f t="shared" si="6"/>
        <v>Da</v>
      </c>
    </row>
    <row r="159" spans="2:12" ht="27.6" x14ac:dyDescent="0.25">
      <c r="B159" s="50" t="s">
        <v>57</v>
      </c>
      <c r="C159" s="14"/>
      <c r="D159" s="14"/>
      <c r="E159" s="14"/>
      <c r="F159" s="52" t="s">
        <v>124</v>
      </c>
      <c r="G159" s="52" t="s">
        <v>112</v>
      </c>
      <c r="H159" s="50" t="s">
        <v>125</v>
      </c>
      <c r="I159" s="52" t="s">
        <v>114</v>
      </c>
      <c r="J159" s="52" t="s">
        <v>115</v>
      </c>
      <c r="K159" s="52" t="s">
        <v>116</v>
      </c>
    </row>
    <row r="160" spans="2:12" ht="41.4" x14ac:dyDescent="0.25">
      <c r="B160" s="27">
        <v>141</v>
      </c>
      <c r="C160" s="19" t="s">
        <v>392</v>
      </c>
      <c r="D160" s="19"/>
      <c r="E160" s="19"/>
      <c r="F160" s="20">
        <v>6</v>
      </c>
      <c r="G160" s="20">
        <v>32</v>
      </c>
      <c r="H160" s="25" t="s">
        <v>392</v>
      </c>
      <c r="I160" s="17"/>
      <c r="J160" s="22"/>
      <c r="K160" s="17"/>
      <c r="L160" s="58" t="str">
        <f>IF($I$6="Ne","Ne","Da")</f>
        <v>Da</v>
      </c>
    </row>
    <row r="161" spans="2:12" x14ac:dyDescent="0.25">
      <c r="B161" s="27">
        <v>142</v>
      </c>
      <c r="C161" s="19" t="s">
        <v>392</v>
      </c>
      <c r="D161" s="19" t="s">
        <v>393</v>
      </c>
      <c r="E161" s="19"/>
      <c r="F161" s="20">
        <v>6</v>
      </c>
      <c r="G161" s="20">
        <v>32</v>
      </c>
      <c r="H161" s="26" t="s">
        <v>393</v>
      </c>
      <c r="I161" s="17"/>
      <c r="J161" s="22"/>
      <c r="K161" s="17"/>
      <c r="L161" s="59" t="str">
        <f t="shared" ref="L161:L167" si="7">IF($I$6="Ne","Ne",IF($I$160="Nijedne", "Ne", "Da"))</f>
        <v>Da</v>
      </c>
    </row>
    <row r="162" spans="2:12" x14ac:dyDescent="0.25">
      <c r="B162" s="27">
        <v>143</v>
      </c>
      <c r="C162" s="19" t="s">
        <v>392</v>
      </c>
      <c r="D162" s="19" t="s">
        <v>394</v>
      </c>
      <c r="E162" s="19"/>
      <c r="F162" s="20">
        <v>6</v>
      </c>
      <c r="G162" s="20">
        <v>32</v>
      </c>
      <c r="H162" s="26" t="s">
        <v>394</v>
      </c>
      <c r="I162" s="17"/>
      <c r="J162" s="22"/>
      <c r="K162" s="17"/>
      <c r="L162" s="59" t="str">
        <f t="shared" si="7"/>
        <v>Da</v>
      </c>
    </row>
    <row r="163" spans="2:12" x14ac:dyDescent="0.25">
      <c r="B163" s="27">
        <v>144</v>
      </c>
      <c r="C163" s="19" t="s">
        <v>392</v>
      </c>
      <c r="D163" s="19" t="s">
        <v>63</v>
      </c>
      <c r="E163" s="19"/>
      <c r="F163" s="20">
        <v>6</v>
      </c>
      <c r="G163" s="20">
        <v>32</v>
      </c>
      <c r="H163" s="26" t="s">
        <v>63</v>
      </c>
      <c r="I163" s="17"/>
      <c r="J163" s="22"/>
      <c r="K163" s="17"/>
      <c r="L163" s="59" t="str">
        <f t="shared" si="7"/>
        <v>Da</v>
      </c>
    </row>
    <row r="164" spans="2:12" ht="21" customHeight="1" x14ac:dyDescent="0.25">
      <c r="B164" s="27">
        <v>145</v>
      </c>
      <c r="C164" s="19" t="s">
        <v>392</v>
      </c>
      <c r="D164" s="19" t="s">
        <v>395</v>
      </c>
      <c r="E164" s="19"/>
      <c r="F164" s="20">
        <v>6</v>
      </c>
      <c r="G164" s="20">
        <v>32</v>
      </c>
      <c r="H164" s="26" t="s">
        <v>395</v>
      </c>
      <c r="I164" s="17"/>
      <c r="J164" s="22"/>
      <c r="K164" s="17"/>
      <c r="L164" s="59" t="str">
        <f t="shared" si="7"/>
        <v>Da</v>
      </c>
    </row>
    <row r="165" spans="2:12" x14ac:dyDescent="0.25">
      <c r="B165" s="27">
        <v>146</v>
      </c>
      <c r="C165" s="19" t="s">
        <v>392</v>
      </c>
      <c r="D165" s="19" t="s">
        <v>65</v>
      </c>
      <c r="E165" s="19"/>
      <c r="F165" s="20">
        <v>6</v>
      </c>
      <c r="G165" s="20">
        <v>32</v>
      </c>
      <c r="H165" s="26" t="s">
        <v>65</v>
      </c>
      <c r="I165" s="17"/>
      <c r="J165" s="22"/>
      <c r="K165" s="17"/>
      <c r="L165" s="59" t="str">
        <f t="shared" si="7"/>
        <v>Da</v>
      </c>
    </row>
    <row r="166" spans="2:12" x14ac:dyDescent="0.25">
      <c r="B166" s="27">
        <v>147</v>
      </c>
      <c r="C166" s="19" t="s">
        <v>392</v>
      </c>
      <c r="D166" s="19" t="s">
        <v>66</v>
      </c>
      <c r="E166" s="19"/>
      <c r="F166" s="20">
        <v>6</v>
      </c>
      <c r="G166" s="20">
        <v>32</v>
      </c>
      <c r="H166" s="26" t="s">
        <v>66</v>
      </c>
      <c r="I166" s="17"/>
      <c r="J166" s="22"/>
      <c r="K166" s="17"/>
      <c r="L166" s="59" t="str">
        <f t="shared" si="7"/>
        <v>Da</v>
      </c>
    </row>
    <row r="167" spans="2:12" x14ac:dyDescent="0.25">
      <c r="B167" s="27">
        <v>148</v>
      </c>
      <c r="C167" s="19" t="s">
        <v>392</v>
      </c>
      <c r="D167" s="19" t="s">
        <v>513</v>
      </c>
      <c r="E167" s="19"/>
      <c r="F167" s="20">
        <v>6</v>
      </c>
      <c r="G167" s="20">
        <v>32</v>
      </c>
      <c r="H167" s="26" t="s">
        <v>513</v>
      </c>
      <c r="I167" s="17"/>
      <c r="J167" s="24"/>
      <c r="K167" s="17"/>
      <c r="L167" s="59" t="str">
        <f t="shared" si="7"/>
        <v>Da</v>
      </c>
    </row>
    <row r="168" spans="2:12" x14ac:dyDescent="0.25">
      <c r="B168" s="27">
        <v>149</v>
      </c>
      <c r="C168" s="19" t="s">
        <v>396</v>
      </c>
      <c r="D168" s="19"/>
      <c r="E168" s="19"/>
      <c r="F168" s="20">
        <v>6</v>
      </c>
      <c r="G168" s="20">
        <v>33</v>
      </c>
      <c r="H168" s="25" t="s">
        <v>396</v>
      </c>
      <c r="I168" s="17"/>
      <c r="J168" s="22"/>
      <c r="K168" s="17"/>
      <c r="L168" s="59" t="str">
        <f>IF($I$6="Ne","Ne","Da")</f>
        <v>Da</v>
      </c>
    </row>
    <row r="169" spans="2:12" x14ac:dyDescent="0.25">
      <c r="B169" s="27">
        <v>150</v>
      </c>
      <c r="C169" s="19" t="s">
        <v>396</v>
      </c>
      <c r="D169" s="19" t="s">
        <v>393</v>
      </c>
      <c r="E169" s="19"/>
      <c r="F169" s="20">
        <v>6</v>
      </c>
      <c r="G169" s="20">
        <v>33</v>
      </c>
      <c r="H169" s="26" t="s">
        <v>393</v>
      </c>
      <c r="I169" s="17"/>
      <c r="J169" s="22"/>
      <c r="K169" s="17"/>
      <c r="L169" s="59" t="str">
        <f>IF($I$6="Ne","Ne",IF($I$168="Nijedan", "Ne", "Da"))</f>
        <v>Da</v>
      </c>
    </row>
    <row r="170" spans="2:12" x14ac:dyDescent="0.25">
      <c r="B170" s="27">
        <v>151</v>
      </c>
      <c r="C170" s="19" t="s">
        <v>396</v>
      </c>
      <c r="D170" s="19" t="s">
        <v>394</v>
      </c>
      <c r="E170" s="19"/>
      <c r="F170" s="20">
        <v>6</v>
      </c>
      <c r="G170" s="20">
        <v>33</v>
      </c>
      <c r="H170" s="26" t="s">
        <v>394</v>
      </c>
      <c r="I170" s="17"/>
      <c r="J170" s="22"/>
      <c r="K170" s="17"/>
      <c r="L170" s="59" t="str">
        <f>IF($I$6="Ne","Ne",IF($I$168="Nijedan", "Ne", "Da"))</f>
        <v>Da</v>
      </c>
    </row>
    <row r="171" spans="2:12" x14ac:dyDescent="0.25">
      <c r="B171" s="27">
        <v>152</v>
      </c>
      <c r="C171" s="19" t="s">
        <v>396</v>
      </c>
      <c r="D171" s="19" t="s">
        <v>67</v>
      </c>
      <c r="E171" s="19"/>
      <c r="F171" s="20">
        <v>6</v>
      </c>
      <c r="G171" s="20">
        <v>33</v>
      </c>
      <c r="H171" s="26" t="s">
        <v>67</v>
      </c>
      <c r="I171" s="17"/>
      <c r="J171" s="22"/>
      <c r="K171" s="17"/>
      <c r="L171" s="59" t="str">
        <f>IF($I$6="Ne","Ne",IF($I$168="Nijedan", "Ne", "Da"))</f>
        <v>Da</v>
      </c>
    </row>
    <row r="172" spans="2:12" x14ac:dyDescent="0.25">
      <c r="B172" s="27">
        <v>153</v>
      </c>
      <c r="C172" s="19" t="s">
        <v>397</v>
      </c>
      <c r="D172" s="19"/>
      <c r="E172" s="19"/>
      <c r="F172" s="20">
        <v>6</v>
      </c>
      <c r="G172" s="20">
        <v>34</v>
      </c>
      <c r="H172" s="25" t="s">
        <v>397</v>
      </c>
      <c r="I172" s="17"/>
      <c r="J172" s="22"/>
      <c r="K172" s="17"/>
      <c r="L172" s="59" t="str">
        <f>IF($I$6="Ne","Ne","Da")</f>
        <v>Da</v>
      </c>
    </row>
    <row r="173" spans="2:12" x14ac:dyDescent="0.25">
      <c r="B173" s="27">
        <v>154</v>
      </c>
      <c r="C173" s="19" t="s">
        <v>397</v>
      </c>
      <c r="D173" s="19" t="s">
        <v>393</v>
      </c>
      <c r="E173" s="19"/>
      <c r="F173" s="20">
        <v>6</v>
      </c>
      <c r="G173" s="20">
        <v>34</v>
      </c>
      <c r="H173" s="26" t="s">
        <v>393</v>
      </c>
      <c r="I173" s="17"/>
      <c r="J173" s="22"/>
      <c r="K173" s="17"/>
      <c r="L173" s="59" t="str">
        <f>IF($I$6="Ne","Ne",IF($I$172="Nijedan", "Ne", "Da"))</f>
        <v>Da</v>
      </c>
    </row>
    <row r="174" spans="2:12" x14ac:dyDescent="0.25">
      <c r="B174" s="27">
        <v>155</v>
      </c>
      <c r="C174" s="19" t="s">
        <v>397</v>
      </c>
      <c r="D174" s="19" t="s">
        <v>394</v>
      </c>
      <c r="E174" s="19"/>
      <c r="F174" s="20">
        <v>6</v>
      </c>
      <c r="G174" s="20">
        <v>34</v>
      </c>
      <c r="H174" s="26" t="s">
        <v>394</v>
      </c>
      <c r="I174" s="17"/>
      <c r="J174" s="22"/>
      <c r="K174" s="17"/>
      <c r="L174" s="59" t="str">
        <f>IF($I$6="Ne","Ne",IF($I$172="Nijedan", "Ne", "Da"))</f>
        <v>Da</v>
      </c>
    </row>
    <row r="175" spans="2:12" x14ac:dyDescent="0.25">
      <c r="B175" s="27">
        <v>156</v>
      </c>
      <c r="C175" s="19" t="s">
        <v>397</v>
      </c>
      <c r="D175" s="19" t="s">
        <v>67</v>
      </c>
      <c r="E175" s="19"/>
      <c r="F175" s="20">
        <v>6</v>
      </c>
      <c r="G175" s="20">
        <v>34</v>
      </c>
      <c r="H175" s="26" t="s">
        <v>67</v>
      </c>
      <c r="I175" s="17"/>
      <c r="J175" s="22"/>
      <c r="K175" s="17"/>
      <c r="L175" s="59" t="str">
        <f>IF($I$6="Ne","Ne",IF($I$172="Nijedan", "Ne", "Da"))</f>
        <v>Da</v>
      </c>
    </row>
    <row r="176" spans="2:12" x14ac:dyDescent="0.25">
      <c r="B176" s="27">
        <v>157</v>
      </c>
      <c r="C176" s="19" t="s">
        <v>397</v>
      </c>
      <c r="D176" s="19" t="s">
        <v>64</v>
      </c>
      <c r="E176" s="19"/>
      <c r="F176" s="20">
        <v>6</v>
      </c>
      <c r="G176" s="20">
        <v>34</v>
      </c>
      <c r="H176" s="26" t="s">
        <v>64</v>
      </c>
      <c r="I176" s="17"/>
      <c r="J176" s="22"/>
      <c r="K176" s="17"/>
      <c r="L176" s="59" t="str">
        <f>IF($I$6="Ne","Ne",IF($I$172="Nijedan", "Ne", "Da"))</f>
        <v>Da</v>
      </c>
    </row>
    <row r="177" spans="2:12" x14ac:dyDescent="0.25">
      <c r="B177" s="27">
        <v>158</v>
      </c>
      <c r="C177" s="19" t="s">
        <v>397</v>
      </c>
      <c r="D177" s="19" t="s">
        <v>65</v>
      </c>
      <c r="E177" s="19"/>
      <c r="F177" s="20">
        <v>6</v>
      </c>
      <c r="G177" s="20">
        <v>34</v>
      </c>
      <c r="H177" s="26" t="s">
        <v>65</v>
      </c>
      <c r="I177" s="17"/>
      <c r="J177" s="22"/>
      <c r="K177" s="17"/>
      <c r="L177" s="59" t="str">
        <f>IF($I$6="Ne","Ne",IF($I$172="Nijedan", "Ne", "Da"))</f>
        <v>Da</v>
      </c>
    </row>
    <row r="178" spans="2:12" ht="27.6" x14ac:dyDescent="0.25">
      <c r="B178" s="27">
        <v>159</v>
      </c>
      <c r="C178" s="19" t="s">
        <v>398</v>
      </c>
      <c r="D178" s="19"/>
      <c r="E178" s="19"/>
      <c r="F178" s="20">
        <v>6</v>
      </c>
      <c r="G178" s="20">
        <v>35</v>
      </c>
      <c r="H178" s="25" t="s">
        <v>398</v>
      </c>
      <c r="I178" s="17"/>
      <c r="J178" s="24"/>
      <c r="K178" s="17"/>
      <c r="L178" s="59" t="str">
        <f>IF($I$6="Ne","Ne","Da")</f>
        <v>Da</v>
      </c>
    </row>
    <row r="179" spans="2:12" x14ac:dyDescent="0.25">
      <c r="B179" s="27">
        <v>160</v>
      </c>
      <c r="C179" s="19" t="s">
        <v>399</v>
      </c>
      <c r="D179" s="19"/>
      <c r="E179" s="19"/>
      <c r="F179" s="20">
        <v>6</v>
      </c>
      <c r="G179" s="20">
        <v>36</v>
      </c>
      <c r="H179" s="25" t="s">
        <v>406</v>
      </c>
      <c r="I179" s="22"/>
      <c r="J179" s="22"/>
      <c r="K179" s="17"/>
      <c r="L179" s="59" t="s">
        <v>129</v>
      </c>
    </row>
    <row r="180" spans="2:12" x14ac:dyDescent="0.25">
      <c r="B180" s="27">
        <v>161</v>
      </c>
      <c r="C180" s="19" t="s">
        <v>399</v>
      </c>
      <c r="D180" s="19" t="s">
        <v>523</v>
      </c>
      <c r="E180" s="19"/>
      <c r="F180" s="20">
        <v>6</v>
      </c>
      <c r="G180" s="20">
        <v>36</v>
      </c>
      <c r="H180" s="26" t="s">
        <v>523</v>
      </c>
      <c r="I180" s="17"/>
      <c r="J180" s="24"/>
      <c r="K180" s="17"/>
      <c r="L180" s="59" t="str">
        <f>IF($I$6="Ne","Ne","Da")</f>
        <v>Da</v>
      </c>
    </row>
    <row r="181" spans="2:12" x14ac:dyDescent="0.25">
      <c r="B181" s="27">
        <v>162</v>
      </c>
      <c r="C181" s="19" t="s">
        <v>399</v>
      </c>
      <c r="D181" s="19" t="s">
        <v>547</v>
      </c>
      <c r="E181" s="19"/>
      <c r="F181" s="20">
        <v>6</v>
      </c>
      <c r="G181" s="20">
        <v>36</v>
      </c>
      <c r="H181" s="26" t="s">
        <v>547</v>
      </c>
      <c r="I181" s="17"/>
      <c r="J181" s="24"/>
      <c r="K181" s="17"/>
      <c r="L181" s="59" t="str">
        <f>IF($I$6="Ne","Ne","Da")</f>
        <v>Da</v>
      </c>
    </row>
    <row r="182" spans="2:12" x14ac:dyDescent="0.25">
      <c r="B182" s="27">
        <v>163</v>
      </c>
      <c r="C182" s="19" t="s">
        <v>399</v>
      </c>
      <c r="D182" s="19" t="s">
        <v>519</v>
      </c>
      <c r="E182" s="19"/>
      <c r="F182" s="20">
        <v>6</v>
      </c>
      <c r="G182" s="20">
        <v>36</v>
      </c>
      <c r="H182" s="26" t="s">
        <v>519</v>
      </c>
      <c r="I182" s="17"/>
      <c r="J182" s="24"/>
      <c r="K182" s="17"/>
      <c r="L182" s="59" t="str">
        <f>IF($I$6="Ne","Ne","Da")</f>
        <v>Da</v>
      </c>
    </row>
    <row r="183" spans="2:12" x14ac:dyDescent="0.25">
      <c r="B183" s="27">
        <v>164</v>
      </c>
      <c r="C183" s="19" t="s">
        <v>399</v>
      </c>
      <c r="D183" s="19" t="s">
        <v>548</v>
      </c>
      <c r="E183" s="19"/>
      <c r="F183" s="20">
        <v>6</v>
      </c>
      <c r="G183" s="20">
        <v>36</v>
      </c>
      <c r="H183" s="26" t="s">
        <v>548</v>
      </c>
      <c r="I183" s="17"/>
      <c r="J183" s="24"/>
      <c r="K183" s="17"/>
      <c r="L183" s="59" t="str">
        <f>IF($I$6="Ne","Ne","Da")</f>
        <v>Da</v>
      </c>
    </row>
    <row r="184" spans="2:12" x14ac:dyDescent="0.25">
      <c r="B184" s="27">
        <v>165</v>
      </c>
      <c r="C184" s="19" t="s">
        <v>399</v>
      </c>
      <c r="D184" s="19" t="s">
        <v>513</v>
      </c>
      <c r="E184" s="19"/>
      <c r="F184" s="20">
        <v>6</v>
      </c>
      <c r="G184" s="20">
        <v>36</v>
      </c>
      <c r="H184" s="26" t="s">
        <v>513</v>
      </c>
      <c r="I184" s="17"/>
      <c r="J184" s="24"/>
      <c r="K184" s="17"/>
      <c r="L184" s="59" t="str">
        <f>IF($I$6="Ne","Ne","Da")</f>
        <v>Da</v>
      </c>
    </row>
    <row r="185" spans="2:12" ht="21.75" customHeight="1" x14ac:dyDescent="0.25">
      <c r="B185" s="27">
        <v>166</v>
      </c>
      <c r="C185" s="19" t="s">
        <v>400</v>
      </c>
      <c r="D185" s="19"/>
      <c r="E185" s="19"/>
      <c r="F185" s="20">
        <v>6</v>
      </c>
      <c r="G185" s="20">
        <v>37</v>
      </c>
      <c r="H185" s="25" t="s">
        <v>655</v>
      </c>
      <c r="I185" s="17"/>
      <c r="J185" s="24"/>
      <c r="K185" s="17"/>
      <c r="L185" s="60" t="s">
        <v>130</v>
      </c>
    </row>
    <row r="189" spans="2:12" ht="27.6" x14ac:dyDescent="0.25">
      <c r="B189" s="50" t="s">
        <v>57</v>
      </c>
      <c r="C189" s="14"/>
      <c r="D189" s="14"/>
      <c r="E189" s="14"/>
      <c r="F189" s="52" t="s">
        <v>126</v>
      </c>
      <c r="G189" s="52" t="s">
        <v>112</v>
      </c>
      <c r="H189" s="50" t="s">
        <v>411</v>
      </c>
      <c r="I189" s="52" t="s">
        <v>114</v>
      </c>
      <c r="J189" s="52" t="s">
        <v>115</v>
      </c>
      <c r="K189" s="52" t="s">
        <v>116</v>
      </c>
    </row>
    <row r="190" spans="2:12" ht="27.6" x14ac:dyDescent="0.25">
      <c r="B190" s="27">
        <v>167</v>
      </c>
      <c r="C190" s="19" t="s">
        <v>408</v>
      </c>
      <c r="D190" s="19"/>
      <c r="E190" s="19"/>
      <c r="F190" s="20">
        <v>7</v>
      </c>
      <c r="G190" s="20">
        <v>38</v>
      </c>
      <c r="H190" s="25" t="s">
        <v>410</v>
      </c>
      <c r="I190" s="22"/>
      <c r="J190" s="22"/>
      <c r="K190" s="17"/>
      <c r="L190" s="58" t="s">
        <v>129</v>
      </c>
    </row>
    <row r="191" spans="2:12" x14ac:dyDescent="0.25">
      <c r="B191" s="27">
        <v>168</v>
      </c>
      <c r="C191" s="19" t="s">
        <v>408</v>
      </c>
      <c r="D191" s="19" t="s">
        <v>62</v>
      </c>
      <c r="E191" s="19"/>
      <c r="F191" s="20">
        <v>7</v>
      </c>
      <c r="G191" s="20">
        <v>38</v>
      </c>
      <c r="H191" s="26" t="s">
        <v>62</v>
      </c>
      <c r="I191" s="17"/>
      <c r="J191" s="22"/>
      <c r="K191" s="17"/>
      <c r="L191" s="59" t="str">
        <f>IF($I$6="Ne","Ne","Da")</f>
        <v>Da</v>
      </c>
    </row>
    <row r="192" spans="2:12" x14ac:dyDescent="0.25">
      <c r="B192" s="27">
        <v>169</v>
      </c>
      <c r="C192" s="19" t="s">
        <v>408</v>
      </c>
      <c r="D192" s="19" t="s">
        <v>325</v>
      </c>
      <c r="E192" s="19"/>
      <c r="F192" s="20">
        <v>7</v>
      </c>
      <c r="G192" s="20">
        <v>38</v>
      </c>
      <c r="H192" s="26" t="s">
        <v>325</v>
      </c>
      <c r="I192" s="17"/>
      <c r="J192" s="22"/>
      <c r="K192" s="17"/>
      <c r="L192" s="59" t="str">
        <f>IF($I$6="Ne","Ne","Da")</f>
        <v>Da</v>
      </c>
    </row>
    <row r="193" spans="2:12" x14ac:dyDescent="0.25">
      <c r="B193" s="27">
        <v>170</v>
      </c>
      <c r="C193" s="19" t="s">
        <v>408</v>
      </c>
      <c r="D193" s="19" t="s">
        <v>304</v>
      </c>
      <c r="E193" s="19"/>
      <c r="F193" s="20">
        <v>7</v>
      </c>
      <c r="G193" s="20">
        <v>38</v>
      </c>
      <c r="H193" s="26" t="s">
        <v>304</v>
      </c>
      <c r="I193" s="17"/>
      <c r="J193" s="22"/>
      <c r="K193" s="17"/>
      <c r="L193" s="59" t="str">
        <f>IF($I$6="Ne","Ne","Da")</f>
        <v>Da</v>
      </c>
    </row>
    <row r="194" spans="2:12" x14ac:dyDescent="0.25">
      <c r="B194" s="27">
        <v>171</v>
      </c>
      <c r="C194" s="19" t="s">
        <v>408</v>
      </c>
      <c r="D194" s="19" t="s">
        <v>513</v>
      </c>
      <c r="E194" s="19"/>
      <c r="F194" s="20">
        <v>7</v>
      </c>
      <c r="G194" s="20">
        <v>38</v>
      </c>
      <c r="H194" s="26" t="s">
        <v>513</v>
      </c>
      <c r="I194" s="17"/>
      <c r="J194" s="24"/>
      <c r="K194" s="17"/>
      <c r="L194" s="59" t="str">
        <f>IF($I$6="Ne","Ne","Da")</f>
        <v>Da</v>
      </c>
    </row>
    <row r="195" spans="2:12" ht="27.6" x14ac:dyDescent="0.25">
      <c r="B195" s="27">
        <v>172</v>
      </c>
      <c r="C195" s="19" t="s">
        <v>492</v>
      </c>
      <c r="D195" s="19"/>
      <c r="E195" s="19"/>
      <c r="F195" s="20">
        <v>7</v>
      </c>
      <c r="G195" s="20">
        <v>39</v>
      </c>
      <c r="H195" s="25" t="s">
        <v>492</v>
      </c>
      <c r="I195" s="17"/>
      <c r="J195" s="22"/>
      <c r="K195" s="17"/>
      <c r="L195" s="59" t="s">
        <v>130</v>
      </c>
    </row>
    <row r="196" spans="2:12" x14ac:dyDescent="0.25">
      <c r="B196" s="27">
        <v>173</v>
      </c>
      <c r="C196" s="19" t="s">
        <v>492</v>
      </c>
      <c r="D196" s="19" t="s">
        <v>414</v>
      </c>
      <c r="E196" s="19"/>
      <c r="F196" s="20">
        <v>7</v>
      </c>
      <c r="G196" s="20">
        <v>39</v>
      </c>
      <c r="H196" s="26" t="s">
        <v>506</v>
      </c>
      <c r="I196" s="17"/>
      <c r="J196" s="22"/>
      <c r="K196" s="17"/>
      <c r="L196" s="59" t="str">
        <f>IF($I$195="Ne","Ne","Da")</f>
        <v>Da</v>
      </c>
    </row>
    <row r="197" spans="2:12" x14ac:dyDescent="0.25">
      <c r="B197" s="27">
        <v>174</v>
      </c>
      <c r="C197" s="19" t="s">
        <v>492</v>
      </c>
      <c r="D197" s="19" t="s">
        <v>415</v>
      </c>
      <c r="E197" s="19"/>
      <c r="F197" s="20">
        <v>7</v>
      </c>
      <c r="G197" s="20">
        <v>39</v>
      </c>
      <c r="H197" s="26" t="s">
        <v>507</v>
      </c>
      <c r="I197" s="16"/>
      <c r="J197" s="24"/>
      <c r="K197" s="17"/>
      <c r="L197" s="59" t="str">
        <f>IF($I$195="Ne","Ne","Da")</f>
        <v>Da</v>
      </c>
    </row>
    <row r="198" spans="2:12" ht="39.75" customHeight="1" x14ac:dyDescent="0.25">
      <c r="B198" s="27">
        <v>175</v>
      </c>
      <c r="C198" s="19" t="s">
        <v>409</v>
      </c>
      <c r="D198" s="19"/>
      <c r="E198" s="19"/>
      <c r="F198" s="20">
        <v>7</v>
      </c>
      <c r="G198" s="20">
        <v>40</v>
      </c>
      <c r="H198" s="25" t="s">
        <v>409</v>
      </c>
      <c r="I198" s="17"/>
      <c r="J198" s="24"/>
      <c r="K198" s="17"/>
      <c r="L198" s="60" t="s">
        <v>130</v>
      </c>
    </row>
    <row r="201" spans="2:12" ht="27.6" x14ac:dyDescent="0.25">
      <c r="B201" s="50" t="s">
        <v>57</v>
      </c>
      <c r="C201" s="14"/>
      <c r="D201" s="14"/>
      <c r="E201" s="14"/>
      <c r="F201" s="52" t="s">
        <v>127</v>
      </c>
      <c r="G201" s="52" t="s">
        <v>112</v>
      </c>
      <c r="H201" s="52" t="s">
        <v>412</v>
      </c>
      <c r="I201" s="52" t="s">
        <v>114</v>
      </c>
      <c r="J201" s="52" t="s">
        <v>115</v>
      </c>
      <c r="K201" s="52" t="s">
        <v>116</v>
      </c>
    </row>
    <row r="202" spans="2:12" ht="27.6" x14ac:dyDescent="0.25">
      <c r="B202" s="27">
        <v>176</v>
      </c>
      <c r="C202" s="19" t="s">
        <v>413</v>
      </c>
      <c r="D202" s="19"/>
      <c r="E202" s="19"/>
      <c r="F202" s="20">
        <v>8</v>
      </c>
      <c r="G202" s="20">
        <v>41</v>
      </c>
      <c r="H202" s="25" t="s">
        <v>296</v>
      </c>
      <c r="I202" s="17"/>
      <c r="J202" s="22"/>
      <c r="K202" s="17"/>
      <c r="L202" s="58" t="str">
        <f>IF($I$6="Ne","Ne","Da")</f>
        <v>Da</v>
      </c>
    </row>
    <row r="203" spans="2:12" ht="27.6" x14ac:dyDescent="0.25">
      <c r="B203" s="27">
        <v>177</v>
      </c>
      <c r="C203" s="19" t="s">
        <v>413</v>
      </c>
      <c r="D203" s="19" t="s">
        <v>416</v>
      </c>
      <c r="E203" s="19"/>
      <c r="F203" s="20">
        <v>8</v>
      </c>
      <c r="G203" s="20">
        <v>41</v>
      </c>
      <c r="H203" s="26" t="s">
        <v>416</v>
      </c>
      <c r="I203" s="17"/>
      <c r="J203" s="22"/>
      <c r="K203" s="17"/>
      <c r="L203" s="59" t="str">
        <f>IF($I$6="Ne","Ne",IF($I$202="Da", "Ne", "Da"))</f>
        <v>Da</v>
      </c>
    </row>
    <row r="204" spans="2:12" ht="27.6" x14ac:dyDescent="0.25">
      <c r="B204" s="27">
        <v>178</v>
      </c>
      <c r="C204" s="19" t="s">
        <v>413</v>
      </c>
      <c r="D204" s="19" t="s">
        <v>417</v>
      </c>
      <c r="E204" s="19"/>
      <c r="F204" s="20">
        <v>8</v>
      </c>
      <c r="G204" s="20">
        <v>41</v>
      </c>
      <c r="H204" s="26" t="s">
        <v>417</v>
      </c>
      <c r="I204" s="17"/>
      <c r="J204" s="22"/>
      <c r="K204" s="17"/>
      <c r="L204" s="59" t="str">
        <f t="shared" ref="L204:L209" si="8">IF($I$6="Ne","Ne",IF($I$202="Ne", "Ne", "Da"))</f>
        <v>Da</v>
      </c>
    </row>
    <row r="205" spans="2:12" ht="33" customHeight="1" x14ac:dyDescent="0.25">
      <c r="B205" s="27">
        <v>179</v>
      </c>
      <c r="C205" s="19" t="s">
        <v>418</v>
      </c>
      <c r="D205" s="19"/>
      <c r="E205" s="19"/>
      <c r="F205" s="20">
        <v>8</v>
      </c>
      <c r="G205" s="20">
        <v>42</v>
      </c>
      <c r="H205" s="25" t="s">
        <v>584</v>
      </c>
      <c r="I205" s="17"/>
      <c r="J205" s="22"/>
      <c r="K205" s="17"/>
      <c r="L205" s="59" t="str">
        <f t="shared" si="8"/>
        <v>Da</v>
      </c>
    </row>
    <row r="206" spans="2:12" x14ac:dyDescent="0.25">
      <c r="B206" s="27">
        <v>180</v>
      </c>
      <c r="C206" s="19" t="s">
        <v>419</v>
      </c>
      <c r="D206" s="19"/>
      <c r="E206" s="19"/>
      <c r="F206" s="20">
        <v>8</v>
      </c>
      <c r="G206" s="20">
        <v>43</v>
      </c>
      <c r="H206" s="25" t="s">
        <v>419</v>
      </c>
      <c r="I206" s="17"/>
      <c r="J206" s="22"/>
      <c r="K206" s="17"/>
      <c r="L206" s="59" t="str">
        <f t="shared" si="8"/>
        <v>Da</v>
      </c>
    </row>
    <row r="207" spans="2:12" ht="27.6" x14ac:dyDescent="0.25">
      <c r="B207" s="27">
        <v>181</v>
      </c>
      <c r="C207" s="19" t="s">
        <v>420</v>
      </c>
      <c r="D207" s="19"/>
      <c r="E207" s="19"/>
      <c r="F207" s="20">
        <v>8</v>
      </c>
      <c r="G207" s="20">
        <v>44</v>
      </c>
      <c r="H207" s="25" t="s">
        <v>420</v>
      </c>
      <c r="I207" s="17"/>
      <c r="J207" s="22"/>
      <c r="K207" s="17"/>
      <c r="L207" s="59" t="str">
        <f t="shared" si="8"/>
        <v>Da</v>
      </c>
    </row>
    <row r="208" spans="2:12" ht="27.6" x14ac:dyDescent="0.25">
      <c r="B208" s="27">
        <v>182</v>
      </c>
      <c r="C208" s="19" t="s">
        <v>421</v>
      </c>
      <c r="D208" s="19"/>
      <c r="E208" s="19"/>
      <c r="F208" s="20">
        <v>8</v>
      </c>
      <c r="G208" s="20">
        <v>45</v>
      </c>
      <c r="H208" s="25" t="s">
        <v>421</v>
      </c>
      <c r="I208" s="17"/>
      <c r="J208" s="22"/>
      <c r="K208" s="17"/>
      <c r="L208" s="59" t="str">
        <f t="shared" si="8"/>
        <v>Da</v>
      </c>
    </row>
    <row r="209" spans="2:12" ht="27.6" x14ac:dyDescent="0.25">
      <c r="B209" s="27">
        <v>183</v>
      </c>
      <c r="C209" s="19" t="s">
        <v>422</v>
      </c>
      <c r="D209" s="19"/>
      <c r="E209" s="19"/>
      <c r="F209" s="20">
        <v>8</v>
      </c>
      <c r="G209" s="20">
        <v>46</v>
      </c>
      <c r="H209" s="25" t="s">
        <v>422</v>
      </c>
      <c r="I209" s="17"/>
      <c r="J209" s="22"/>
      <c r="K209" s="17"/>
      <c r="L209" s="60" t="str">
        <f t="shared" si="8"/>
        <v>Da</v>
      </c>
    </row>
    <row r="210" spans="2:12" x14ac:dyDescent="0.25">
      <c r="F210" s="28"/>
      <c r="G210" s="28"/>
      <c r="H210" s="29"/>
      <c r="I210" s="30"/>
      <c r="J210" s="30"/>
      <c r="K210" s="30"/>
    </row>
  </sheetData>
  <dataConsolidate/>
  <mergeCells count="2">
    <mergeCell ref="B10:H10"/>
    <mergeCell ref="B22:H22"/>
  </mergeCells>
  <conditionalFormatting sqref="I6">
    <cfRule type="expression" dxfId="232" priority="201">
      <formula>$L$6="Ne"</formula>
    </cfRule>
  </conditionalFormatting>
  <conditionalFormatting sqref="I7">
    <cfRule type="expression" dxfId="231" priority="200">
      <formula>$L$7="Ne"</formula>
    </cfRule>
  </conditionalFormatting>
  <conditionalFormatting sqref="I8">
    <cfRule type="expression" dxfId="230" priority="199">
      <formula>$L$8="Ne"</formula>
    </cfRule>
  </conditionalFormatting>
  <conditionalFormatting sqref="I9">
    <cfRule type="expression" dxfId="229" priority="198">
      <formula>$L$9="Ne"</formula>
    </cfRule>
  </conditionalFormatting>
  <conditionalFormatting sqref="I12:I14">
    <cfRule type="expression" dxfId="228" priority="31">
      <formula>$L$12="Ne"</formula>
    </cfRule>
  </conditionalFormatting>
  <conditionalFormatting sqref="I15">
    <cfRule type="expression" dxfId="227" priority="28">
      <formula>$L$15="Ne"</formula>
    </cfRule>
  </conditionalFormatting>
  <conditionalFormatting sqref="I17:I21">
    <cfRule type="expression" dxfId="226" priority="23">
      <formula>$L$21="Ne"</formula>
    </cfRule>
  </conditionalFormatting>
  <conditionalFormatting sqref="I23">
    <cfRule type="expression" dxfId="225" priority="7">
      <formula>$L$23="Ne"</formula>
    </cfRule>
  </conditionalFormatting>
  <conditionalFormatting sqref="I24">
    <cfRule type="expression" dxfId="224" priority="6">
      <formula>$L$24="Ne"</formula>
    </cfRule>
  </conditionalFormatting>
  <conditionalFormatting sqref="I25">
    <cfRule type="expression" dxfId="223" priority="5">
      <formula>$L$25="Ne"</formula>
    </cfRule>
  </conditionalFormatting>
  <conditionalFormatting sqref="I26">
    <cfRule type="expression" dxfId="222" priority="4">
      <formula>$L$26="Ne"</formula>
    </cfRule>
  </conditionalFormatting>
  <conditionalFormatting sqref="I30">
    <cfRule type="expression" dxfId="221" priority="193">
      <formula>$L$30="Ne"</formula>
    </cfRule>
  </conditionalFormatting>
  <conditionalFormatting sqref="I31">
    <cfRule type="expression" dxfId="220" priority="192">
      <formula>$L$31="Ne"</formula>
    </cfRule>
  </conditionalFormatting>
  <conditionalFormatting sqref="I32">
    <cfRule type="expression" dxfId="219" priority="191">
      <formula>$L$32="Ne"</formula>
    </cfRule>
  </conditionalFormatting>
  <conditionalFormatting sqref="I34">
    <cfRule type="expression" dxfId="218" priority="189">
      <formula>$L$34="Ne"</formula>
    </cfRule>
  </conditionalFormatting>
  <conditionalFormatting sqref="I35:I37">
    <cfRule type="expression" dxfId="217" priority="188">
      <formula>$L$35="Ne"</formula>
    </cfRule>
  </conditionalFormatting>
  <conditionalFormatting sqref="I38">
    <cfRule type="expression" dxfId="216" priority="3">
      <formula>$L$38="Ne"</formula>
    </cfRule>
  </conditionalFormatting>
  <conditionalFormatting sqref="I39">
    <cfRule type="expression" dxfId="215" priority="184">
      <formula>$L$39="Ne"</formula>
    </cfRule>
  </conditionalFormatting>
  <conditionalFormatting sqref="I40">
    <cfRule type="expression" dxfId="214" priority="183">
      <formula>$L$40="Ne"</formula>
    </cfRule>
  </conditionalFormatting>
  <conditionalFormatting sqref="I41">
    <cfRule type="expression" dxfId="213" priority="182">
      <formula>$L$41="Ne"</formula>
    </cfRule>
  </conditionalFormatting>
  <conditionalFormatting sqref="I43">
    <cfRule type="expression" dxfId="212" priority="181">
      <formula>$L$43="Ne"</formula>
    </cfRule>
  </conditionalFormatting>
  <conditionalFormatting sqref="I44">
    <cfRule type="expression" dxfId="211" priority="180">
      <formula>$L$44="Ne"</formula>
    </cfRule>
  </conditionalFormatting>
  <conditionalFormatting sqref="I45">
    <cfRule type="expression" dxfId="210" priority="179">
      <formula>$L$45="Ne"</formula>
    </cfRule>
  </conditionalFormatting>
  <conditionalFormatting sqref="I47">
    <cfRule type="expression" dxfId="209" priority="178">
      <formula>$L$47="Ne"</formula>
    </cfRule>
  </conditionalFormatting>
  <conditionalFormatting sqref="I48">
    <cfRule type="expression" dxfId="208" priority="177">
      <formula>$L$48="Ne"</formula>
    </cfRule>
  </conditionalFormatting>
  <conditionalFormatting sqref="I49">
    <cfRule type="expression" dxfId="207" priority="9">
      <formula>$L$49="Ne"</formula>
    </cfRule>
  </conditionalFormatting>
  <conditionalFormatting sqref="I50">
    <cfRule type="expression" dxfId="206" priority="175">
      <formula>$L$50="Ne"</formula>
    </cfRule>
  </conditionalFormatting>
  <conditionalFormatting sqref="I51">
    <cfRule type="expression" dxfId="205" priority="174">
      <formula>$L$51="Ne"</formula>
    </cfRule>
  </conditionalFormatting>
  <conditionalFormatting sqref="I52:I53">
    <cfRule type="expression" dxfId="204" priority="8">
      <formula>$L$53="Ne"</formula>
    </cfRule>
  </conditionalFormatting>
  <conditionalFormatting sqref="I54">
    <cfRule type="expression" dxfId="203" priority="171">
      <formula>$L$54="Ne"</formula>
    </cfRule>
  </conditionalFormatting>
  <conditionalFormatting sqref="I58">
    <cfRule type="expression" dxfId="202" priority="170">
      <formula>$L$58="Ne"</formula>
    </cfRule>
  </conditionalFormatting>
  <conditionalFormatting sqref="I59">
    <cfRule type="expression" dxfId="201" priority="169">
      <formula>$L$59="Ne"</formula>
    </cfRule>
  </conditionalFormatting>
  <conditionalFormatting sqref="I61">
    <cfRule type="expression" dxfId="200" priority="168">
      <formula>$L$61="Ne"</formula>
    </cfRule>
  </conditionalFormatting>
  <conditionalFormatting sqref="I62:I63">
    <cfRule type="expression" dxfId="199" priority="1">
      <formula>$L$63="Ne"</formula>
    </cfRule>
  </conditionalFormatting>
  <conditionalFormatting sqref="I64">
    <cfRule type="expression" dxfId="198" priority="165">
      <formula>$L$64="Ne"</formula>
    </cfRule>
  </conditionalFormatting>
  <conditionalFormatting sqref="I68">
    <cfRule type="expression" dxfId="197" priority="164">
      <formula>$L$68="Ne"</formula>
    </cfRule>
  </conditionalFormatting>
  <conditionalFormatting sqref="I69">
    <cfRule type="expression" dxfId="196" priority="163">
      <formula>$L$69="Ne"</formula>
    </cfRule>
  </conditionalFormatting>
  <conditionalFormatting sqref="I70">
    <cfRule type="expression" dxfId="195" priority="161">
      <formula>$L$70="Ne"</formula>
    </cfRule>
  </conditionalFormatting>
  <conditionalFormatting sqref="I71">
    <cfRule type="expression" dxfId="194" priority="160">
      <formula>$L$71="Ne"</formula>
    </cfRule>
  </conditionalFormatting>
  <conditionalFormatting sqref="I72">
    <cfRule type="expression" dxfId="193" priority="159">
      <formula>$L$72="Ne"</formula>
    </cfRule>
  </conditionalFormatting>
  <conditionalFormatting sqref="I73">
    <cfRule type="expression" dxfId="192" priority="158">
      <formula>$L$73="Ne"</formula>
    </cfRule>
  </conditionalFormatting>
  <conditionalFormatting sqref="I74">
    <cfRule type="expression" dxfId="191" priority="157">
      <formula>$L$74="Ne"</formula>
    </cfRule>
  </conditionalFormatting>
  <conditionalFormatting sqref="I75">
    <cfRule type="expression" dxfId="190" priority="156">
      <formula>$L$75="Ne"</formula>
    </cfRule>
  </conditionalFormatting>
  <conditionalFormatting sqref="I76">
    <cfRule type="expression" dxfId="189" priority="155">
      <formula>$L$76="Ne"</formula>
    </cfRule>
  </conditionalFormatting>
  <conditionalFormatting sqref="I77">
    <cfRule type="expression" dxfId="188" priority="154">
      <formula>$L$77="Ne"</formula>
    </cfRule>
  </conditionalFormatting>
  <conditionalFormatting sqref="I78">
    <cfRule type="expression" dxfId="187" priority="153">
      <formula>$L$78="Ne"</formula>
    </cfRule>
  </conditionalFormatting>
  <conditionalFormatting sqref="I79">
    <cfRule type="expression" dxfId="186" priority="152">
      <formula>$L$79="Ne"</formula>
    </cfRule>
  </conditionalFormatting>
  <conditionalFormatting sqref="I80">
    <cfRule type="expression" dxfId="185" priority="151">
      <formula>$L$80="Ne"</formula>
    </cfRule>
  </conditionalFormatting>
  <conditionalFormatting sqref="I81">
    <cfRule type="expression" dxfId="184" priority="150">
      <formula>$L$81="Ne"</formula>
    </cfRule>
  </conditionalFormatting>
  <conditionalFormatting sqref="I82">
    <cfRule type="expression" dxfId="183" priority="149">
      <formula>$L$82="Ne"</formula>
    </cfRule>
  </conditionalFormatting>
  <conditionalFormatting sqref="I83">
    <cfRule type="expression" dxfId="182" priority="148">
      <formula>$L$83="Ne"</formula>
    </cfRule>
  </conditionalFormatting>
  <conditionalFormatting sqref="I84">
    <cfRule type="expression" dxfId="181" priority="147">
      <formula>$L$84="Ne"</formula>
    </cfRule>
  </conditionalFormatting>
  <conditionalFormatting sqref="I85">
    <cfRule type="expression" dxfId="180" priority="146">
      <formula>$L$85="Ne"</formula>
    </cfRule>
  </conditionalFormatting>
  <conditionalFormatting sqref="I86">
    <cfRule type="expression" dxfId="179" priority="145">
      <formula>$L$86="Ne"</formula>
    </cfRule>
  </conditionalFormatting>
  <conditionalFormatting sqref="I87">
    <cfRule type="expression" dxfId="178" priority="142">
      <formula>$L$87="Ne"</formula>
    </cfRule>
  </conditionalFormatting>
  <conditionalFormatting sqref="I88">
    <cfRule type="expression" dxfId="177" priority="141">
      <formula>$L$88="Ne"</formula>
    </cfRule>
  </conditionalFormatting>
  <conditionalFormatting sqref="I89">
    <cfRule type="expression" dxfId="176" priority="140">
      <formula>$L$89="Ne"</formula>
    </cfRule>
  </conditionalFormatting>
  <conditionalFormatting sqref="I90">
    <cfRule type="expression" dxfId="175" priority="139">
      <formula>$L$90="Ne"</formula>
    </cfRule>
  </conditionalFormatting>
  <conditionalFormatting sqref="I91">
    <cfRule type="expression" dxfId="174" priority="138">
      <formula>$L$91="Ne"</formula>
    </cfRule>
  </conditionalFormatting>
  <conditionalFormatting sqref="I92">
    <cfRule type="expression" dxfId="173" priority="137">
      <formula>$L$92="Ne"</formula>
    </cfRule>
  </conditionalFormatting>
  <conditionalFormatting sqref="I93">
    <cfRule type="expression" dxfId="172" priority="136">
      <formula>$L$93="Ne"</formula>
    </cfRule>
  </conditionalFormatting>
  <conditionalFormatting sqref="I94">
    <cfRule type="expression" dxfId="171" priority="135">
      <formula>$L$94="Ne"</formula>
    </cfRule>
  </conditionalFormatting>
  <conditionalFormatting sqref="I95">
    <cfRule type="expression" dxfId="170" priority="134">
      <formula>$L$95="Ne"</formula>
    </cfRule>
  </conditionalFormatting>
  <conditionalFormatting sqref="I96">
    <cfRule type="expression" dxfId="169" priority="133">
      <formula>$L$96="Ne"</formula>
    </cfRule>
  </conditionalFormatting>
  <conditionalFormatting sqref="I97">
    <cfRule type="expression" dxfId="168" priority="132">
      <formula>$L$97="Ne"</formula>
    </cfRule>
  </conditionalFormatting>
  <conditionalFormatting sqref="I98">
    <cfRule type="expression" dxfId="167" priority="131">
      <formula>$L$98="Ne"</formula>
    </cfRule>
  </conditionalFormatting>
  <conditionalFormatting sqref="I99">
    <cfRule type="expression" dxfId="166" priority="130">
      <formula>$L$99="Ne"</formula>
    </cfRule>
  </conditionalFormatting>
  <conditionalFormatting sqref="I100">
    <cfRule type="expression" dxfId="165" priority="129">
      <formula>$L$100="Ne"</formula>
    </cfRule>
  </conditionalFormatting>
  <conditionalFormatting sqref="I101">
    <cfRule type="expression" dxfId="164" priority="128">
      <formula>$L$101="Ne"</formula>
    </cfRule>
  </conditionalFormatting>
  <conditionalFormatting sqref="I105">
    <cfRule type="expression" dxfId="163" priority="127">
      <formula>$L$105="Ne"</formula>
    </cfRule>
  </conditionalFormatting>
  <conditionalFormatting sqref="I106">
    <cfRule type="expression" dxfId="162" priority="126">
      <formula>$L$106="Ne"</formula>
    </cfRule>
  </conditionalFormatting>
  <conditionalFormatting sqref="I107">
    <cfRule type="expression" dxfId="161" priority="125">
      <formula>$L$107="Ne"</formula>
    </cfRule>
  </conditionalFormatting>
  <conditionalFormatting sqref="I108">
    <cfRule type="expression" dxfId="160" priority="124">
      <formula>$L$108="Ne"</formula>
    </cfRule>
  </conditionalFormatting>
  <conditionalFormatting sqref="I109">
    <cfRule type="expression" dxfId="159" priority="123">
      <formula>$L$109="Ne"</formula>
    </cfRule>
  </conditionalFormatting>
  <conditionalFormatting sqref="I110">
    <cfRule type="expression" dxfId="158" priority="122">
      <formula>$L$110="Ne"</formula>
    </cfRule>
  </conditionalFormatting>
  <conditionalFormatting sqref="I111">
    <cfRule type="expression" dxfId="157" priority="121">
      <formula>$L$111="Ne"</formula>
    </cfRule>
  </conditionalFormatting>
  <conditionalFormatting sqref="I112">
    <cfRule type="expression" dxfId="156" priority="120">
      <formula>$L$112="Ne"</formula>
    </cfRule>
  </conditionalFormatting>
  <conditionalFormatting sqref="I113">
    <cfRule type="expression" dxfId="155" priority="119">
      <formula>$L$113="Ne"</formula>
    </cfRule>
  </conditionalFormatting>
  <conditionalFormatting sqref="I114">
    <cfRule type="expression" dxfId="154" priority="118">
      <formula>$L$114="Ne"</formula>
    </cfRule>
  </conditionalFormatting>
  <conditionalFormatting sqref="I115">
    <cfRule type="expression" dxfId="153" priority="117">
      <formula>$L$115="Ne"</formula>
    </cfRule>
  </conditionalFormatting>
  <conditionalFormatting sqref="I116">
    <cfRule type="expression" dxfId="152" priority="116">
      <formula>$L$116="Ne"</formula>
    </cfRule>
  </conditionalFormatting>
  <conditionalFormatting sqref="I117">
    <cfRule type="expression" dxfId="151" priority="115">
      <formula>$L$117="Ne"</formula>
    </cfRule>
  </conditionalFormatting>
  <conditionalFormatting sqref="I118">
    <cfRule type="expression" dxfId="150" priority="114">
      <formula>$L$118="Ne"</formula>
    </cfRule>
  </conditionalFormatting>
  <conditionalFormatting sqref="I119">
    <cfRule type="expression" dxfId="149" priority="113">
      <formula>$L$119="Ne"</formula>
    </cfRule>
  </conditionalFormatting>
  <conditionalFormatting sqref="I120">
    <cfRule type="expression" dxfId="148" priority="112">
      <formula>$L$120="Ne"</formula>
    </cfRule>
  </conditionalFormatting>
  <conditionalFormatting sqref="I121:I129">
    <cfRule type="expression" dxfId="147" priority="111">
      <formula>$L$121="Ne"</formula>
    </cfRule>
  </conditionalFormatting>
  <conditionalFormatting sqref="I130">
    <cfRule type="expression" priority="102">
      <formula>$L$130="Ne"</formula>
    </cfRule>
  </conditionalFormatting>
  <conditionalFormatting sqref="I131">
    <cfRule type="expression" dxfId="146" priority="101">
      <formula>$L$131="Ne"</formula>
    </cfRule>
  </conditionalFormatting>
  <conditionalFormatting sqref="I132">
    <cfRule type="expression" dxfId="145" priority="100">
      <formula>$L$132="Ne"</formula>
    </cfRule>
  </conditionalFormatting>
  <conditionalFormatting sqref="I133">
    <cfRule type="expression" dxfId="144" priority="99">
      <formula>$L$133="Ne"</formula>
    </cfRule>
  </conditionalFormatting>
  <conditionalFormatting sqref="I134">
    <cfRule type="expression" dxfId="143" priority="98">
      <formula>$L$134="Ne"</formula>
    </cfRule>
  </conditionalFormatting>
  <conditionalFormatting sqref="I135">
    <cfRule type="expression" dxfId="142" priority="97">
      <formula>$L$135="Ne"</formula>
    </cfRule>
  </conditionalFormatting>
  <conditionalFormatting sqref="I136">
    <cfRule type="expression" dxfId="141" priority="96">
      <formula>$L$136="Ne"</formula>
    </cfRule>
  </conditionalFormatting>
  <conditionalFormatting sqref="I137">
    <cfRule type="expression" dxfId="140" priority="95">
      <formula>$L$137="Ne"</formula>
    </cfRule>
  </conditionalFormatting>
  <conditionalFormatting sqref="I138">
    <cfRule type="expression" dxfId="139" priority="94">
      <formula>$L$138="Ne"</formula>
    </cfRule>
  </conditionalFormatting>
  <conditionalFormatting sqref="I139">
    <cfRule type="expression" dxfId="138" priority="93">
      <formula>$L$139="Ne"</formula>
    </cfRule>
  </conditionalFormatting>
  <conditionalFormatting sqref="I140">
    <cfRule type="expression" dxfId="137" priority="92">
      <formula>$L$140="Ne"</formula>
    </cfRule>
  </conditionalFormatting>
  <conditionalFormatting sqref="I141">
    <cfRule type="expression" dxfId="136" priority="91">
      <formula>$L$141="Ne"</formula>
    </cfRule>
  </conditionalFormatting>
  <conditionalFormatting sqref="I142">
    <cfRule type="expression" dxfId="135" priority="90">
      <formula>$L$142="Ne"</formula>
    </cfRule>
  </conditionalFormatting>
  <conditionalFormatting sqref="I143">
    <cfRule type="expression" dxfId="134" priority="89">
      <formula>$L$143="Ne"</formula>
    </cfRule>
  </conditionalFormatting>
  <conditionalFormatting sqref="I144">
    <cfRule type="expression" dxfId="133" priority="88">
      <formula>$L$144="Ne"</formula>
    </cfRule>
  </conditionalFormatting>
  <conditionalFormatting sqref="I145">
    <cfRule type="expression" dxfId="132" priority="87">
      <formula>$L$145="Ne"</formula>
    </cfRule>
  </conditionalFormatting>
  <conditionalFormatting sqref="I146">
    <cfRule type="expression" dxfId="131" priority="86">
      <formula>$L$146="Ne"</formula>
    </cfRule>
  </conditionalFormatting>
  <conditionalFormatting sqref="I147">
    <cfRule type="expression" dxfId="130" priority="85">
      <formula>$L$147="Ne"</formula>
    </cfRule>
  </conditionalFormatting>
  <conditionalFormatting sqref="I148">
    <cfRule type="expression" dxfId="129" priority="84">
      <formula>$L$148="Ne"</formula>
    </cfRule>
  </conditionalFormatting>
  <conditionalFormatting sqref="I149">
    <cfRule type="expression" dxfId="128" priority="83">
      <formula>$L$149="Ne"</formula>
    </cfRule>
  </conditionalFormatting>
  <conditionalFormatting sqref="I150">
    <cfRule type="expression" dxfId="127" priority="82">
      <formula>$L$150="Ne"</formula>
    </cfRule>
  </conditionalFormatting>
  <conditionalFormatting sqref="I151">
    <cfRule type="expression" dxfId="126" priority="81">
      <formula>$L$151="Ne"</formula>
    </cfRule>
  </conditionalFormatting>
  <conditionalFormatting sqref="I152">
    <cfRule type="expression" dxfId="125" priority="80">
      <formula>$L$152="Ne"</formula>
    </cfRule>
  </conditionalFormatting>
  <conditionalFormatting sqref="I153">
    <cfRule type="expression" dxfId="124" priority="79">
      <formula>$L$153="Ne"</formula>
    </cfRule>
  </conditionalFormatting>
  <conditionalFormatting sqref="I154">
    <cfRule type="expression" dxfId="123" priority="78">
      <formula>$L$154="Ne"</formula>
    </cfRule>
  </conditionalFormatting>
  <conditionalFormatting sqref="I155">
    <cfRule type="expression" dxfId="122" priority="77">
      <formula>$L$155="Ne"</formula>
    </cfRule>
  </conditionalFormatting>
  <conditionalFormatting sqref="I156">
    <cfRule type="expression" dxfId="121" priority="76">
      <formula>$L$156="Ne"</formula>
    </cfRule>
  </conditionalFormatting>
  <conditionalFormatting sqref="I160">
    <cfRule type="expression" dxfId="120" priority="75">
      <formula>$L$160="Ne"</formula>
    </cfRule>
  </conditionalFormatting>
  <conditionalFormatting sqref="I161:I166">
    <cfRule type="expression" dxfId="119" priority="74">
      <formula>$L$161="Ne"</formula>
    </cfRule>
  </conditionalFormatting>
  <conditionalFormatting sqref="I167">
    <cfRule type="expression" dxfId="118" priority="68">
      <formula>$L$167="Ne"</formula>
    </cfRule>
  </conditionalFormatting>
  <conditionalFormatting sqref="I168">
    <cfRule type="expression" dxfId="117" priority="67">
      <formula>$L$168="Ne"</formula>
    </cfRule>
  </conditionalFormatting>
  <conditionalFormatting sqref="I169">
    <cfRule type="expression" dxfId="116" priority="66">
      <formula>$L$169="Ne"</formula>
    </cfRule>
  </conditionalFormatting>
  <conditionalFormatting sqref="I170">
    <cfRule type="expression" dxfId="115" priority="65">
      <formula>$L$170="Ne"</formula>
    </cfRule>
  </conditionalFormatting>
  <conditionalFormatting sqref="I171">
    <cfRule type="expression" dxfId="114" priority="64">
      <formula>$L$171="Ne"</formula>
    </cfRule>
  </conditionalFormatting>
  <conditionalFormatting sqref="I172">
    <cfRule type="expression" dxfId="113" priority="63">
      <formula>$L$172="Ne"</formula>
    </cfRule>
  </conditionalFormatting>
  <conditionalFormatting sqref="I173">
    <cfRule type="expression" dxfId="112" priority="62">
      <formula>$L$173="Ne"</formula>
    </cfRule>
  </conditionalFormatting>
  <conditionalFormatting sqref="I174">
    <cfRule type="expression" dxfId="111" priority="61">
      <formula>$L$174="Ne"</formula>
    </cfRule>
  </conditionalFormatting>
  <conditionalFormatting sqref="I175">
    <cfRule type="expression" dxfId="110" priority="60">
      <formula>$L$175="Ne"</formula>
    </cfRule>
  </conditionalFormatting>
  <conditionalFormatting sqref="I176">
    <cfRule type="expression" dxfId="109" priority="59">
      <formula>$L$176="Ne"</formula>
    </cfRule>
  </conditionalFormatting>
  <conditionalFormatting sqref="I177">
    <cfRule type="expression" dxfId="108" priority="58">
      <formula>$L$177="Ne"</formula>
    </cfRule>
  </conditionalFormatting>
  <conditionalFormatting sqref="I178">
    <cfRule type="expression" dxfId="107" priority="57">
      <formula>$L$178="Ne"</formula>
    </cfRule>
  </conditionalFormatting>
  <conditionalFormatting sqref="I179">
    <cfRule type="expression" dxfId="106" priority="56">
      <formula>$L$179="No"</formula>
    </cfRule>
  </conditionalFormatting>
  <conditionalFormatting sqref="I180">
    <cfRule type="expression" dxfId="105" priority="55">
      <formula>$L$180="Ne"</formula>
    </cfRule>
  </conditionalFormatting>
  <conditionalFormatting sqref="I181">
    <cfRule type="expression" dxfId="104" priority="54">
      <formula>$L$181="Ne"</formula>
    </cfRule>
  </conditionalFormatting>
  <conditionalFormatting sqref="I182">
    <cfRule type="expression" dxfId="103" priority="53">
      <formula>$L$182="Ne"</formula>
    </cfRule>
  </conditionalFormatting>
  <conditionalFormatting sqref="I183">
    <cfRule type="expression" dxfId="102" priority="52">
      <formula>$L$183="Ne"</formula>
    </cfRule>
  </conditionalFormatting>
  <conditionalFormatting sqref="I184">
    <cfRule type="expression" dxfId="101" priority="51">
      <formula>$L$184="Ne"</formula>
    </cfRule>
  </conditionalFormatting>
  <conditionalFormatting sqref="I185">
    <cfRule type="expression" dxfId="100" priority="50">
      <formula>$L$185="Ne"</formula>
    </cfRule>
  </conditionalFormatting>
  <conditionalFormatting sqref="I190">
    <cfRule type="expression" dxfId="99" priority="49">
      <formula>$L$190="No"</formula>
    </cfRule>
  </conditionalFormatting>
  <conditionalFormatting sqref="I191">
    <cfRule type="expression" dxfId="98" priority="48">
      <formula>$L$191="Ne"</formula>
    </cfRule>
  </conditionalFormatting>
  <conditionalFormatting sqref="I192">
    <cfRule type="expression" dxfId="97" priority="47">
      <formula>$L$192="Ne"</formula>
    </cfRule>
  </conditionalFormatting>
  <conditionalFormatting sqref="I193">
    <cfRule type="expression" dxfId="96" priority="46">
      <formula>$L$193="Ne"</formula>
    </cfRule>
  </conditionalFormatting>
  <conditionalFormatting sqref="I194">
    <cfRule type="expression" dxfId="95" priority="45">
      <formula>$L$194="Ne"</formula>
    </cfRule>
  </conditionalFormatting>
  <conditionalFormatting sqref="I195">
    <cfRule type="expression" dxfId="94" priority="44">
      <formula>$L$195="Ne"</formula>
    </cfRule>
  </conditionalFormatting>
  <conditionalFormatting sqref="I196">
    <cfRule type="expression" dxfId="93" priority="43">
      <formula>$L$196="Ne"</formula>
    </cfRule>
  </conditionalFormatting>
  <conditionalFormatting sqref="I198">
    <cfRule type="expression" dxfId="92" priority="42">
      <formula>$L$197="Ne"</formula>
    </cfRule>
  </conditionalFormatting>
  <conditionalFormatting sqref="I202">
    <cfRule type="expression" dxfId="91" priority="40">
      <formula>$L$202="Ne"</formula>
    </cfRule>
  </conditionalFormatting>
  <conditionalFormatting sqref="I203">
    <cfRule type="expression" dxfId="90" priority="39">
      <formula>$L$203="Ne"</formula>
    </cfRule>
  </conditionalFormatting>
  <conditionalFormatting sqref="I204">
    <cfRule type="expression" dxfId="89" priority="38">
      <formula>$L$204="Ne"</formula>
    </cfRule>
  </conditionalFormatting>
  <conditionalFormatting sqref="I205">
    <cfRule type="expression" dxfId="88" priority="37">
      <formula>$L$205="Ne"</formula>
    </cfRule>
  </conditionalFormatting>
  <conditionalFormatting sqref="I206">
    <cfRule type="expression" dxfId="87" priority="36">
      <formula>$L$206="Ne"</formula>
    </cfRule>
  </conditionalFormatting>
  <conditionalFormatting sqref="I207">
    <cfRule type="expression" dxfId="86" priority="35">
      <formula>$L$207="Ne"</formula>
    </cfRule>
  </conditionalFormatting>
  <conditionalFormatting sqref="I208">
    <cfRule type="expression" dxfId="85" priority="34">
      <formula>$L$208="Ne"</formula>
    </cfRule>
  </conditionalFormatting>
  <conditionalFormatting sqref="I209">
    <cfRule type="expression" dxfId="84" priority="33">
      <formula>$L$209="Ne"</formula>
    </cfRule>
  </conditionalFormatting>
  <conditionalFormatting sqref="J12">
    <cfRule type="expression" dxfId="83" priority="203">
      <formula>AND(ISNUMBER(SEARCH("navedite",I12)), I6="Ne")</formula>
    </cfRule>
  </conditionalFormatting>
  <conditionalFormatting sqref="J13">
    <cfRule type="expression" dxfId="82" priority="232">
      <formula>AND(ISNUMBER(SEARCH("navedite",I13)), I6="Ne")</formula>
    </cfRule>
  </conditionalFormatting>
  <conditionalFormatting sqref="J14">
    <cfRule type="expression" dxfId="81" priority="231">
      <formula>ISNUMBER(SEARCH("navedite",I14))</formula>
    </cfRule>
  </conditionalFormatting>
  <conditionalFormatting sqref="J15">
    <cfRule type="expression" dxfId="80" priority="22">
      <formula>$I$15="Ostalo (navedite)"</formula>
    </cfRule>
  </conditionalFormatting>
  <conditionalFormatting sqref="J21">
    <cfRule type="expression" dxfId="79" priority="202">
      <formula>$I$21="Da"</formula>
    </cfRule>
  </conditionalFormatting>
  <conditionalFormatting sqref="J23:J25">
    <cfRule type="expression" dxfId="78" priority="233">
      <formula>AND(ISNUMBER(SEARCH("navedite",I23)), I18="Ne")</formula>
    </cfRule>
  </conditionalFormatting>
  <conditionalFormatting sqref="J26">
    <cfRule type="expression" dxfId="77" priority="21">
      <formula>$I$26="Da"</formula>
    </cfRule>
  </conditionalFormatting>
  <conditionalFormatting sqref="J30">
    <cfRule type="expression" dxfId="76" priority="230">
      <formula>ISNUMBER(SEARCH("navedite",I30))</formula>
    </cfRule>
  </conditionalFormatting>
  <conditionalFormatting sqref="J31">
    <cfRule type="expression" dxfId="75" priority="10">
      <formula>ISNUMBER(SEARCH("navedite",I31))</formula>
    </cfRule>
  </conditionalFormatting>
  <conditionalFormatting sqref="J32">
    <cfRule type="expression" dxfId="74" priority="241">
      <formula>ISNUMBER(SEARCH("navedite",I32))</formula>
    </cfRule>
  </conditionalFormatting>
  <conditionalFormatting sqref="J39">
    <cfRule type="expression" dxfId="73" priority="20">
      <formula>$I$39="Da"</formula>
    </cfRule>
  </conditionalFormatting>
  <conditionalFormatting sqref="J54">
    <cfRule type="expression" dxfId="72" priority="19">
      <formula>$I$54="Da"</formula>
    </cfRule>
  </conditionalFormatting>
  <conditionalFormatting sqref="J58">
    <cfRule type="expression" dxfId="71" priority="229">
      <formula>ISNUMBER(SEARCH("navedite",I58))</formula>
    </cfRule>
  </conditionalFormatting>
  <conditionalFormatting sqref="J64">
    <cfRule type="expression" dxfId="70" priority="207">
      <formula>$I$59="Ne"</formula>
    </cfRule>
    <cfRule type="expression" dxfId="69" priority="228">
      <formula>$I$64="Da"</formula>
    </cfRule>
  </conditionalFormatting>
  <conditionalFormatting sqref="J79">
    <cfRule type="expression" dxfId="68" priority="227">
      <formula>$I$79="Da"</formula>
    </cfRule>
  </conditionalFormatting>
  <conditionalFormatting sqref="J87">
    <cfRule type="expression" dxfId="67" priority="226">
      <formula>$I$87="Da"</formula>
    </cfRule>
  </conditionalFormatting>
  <conditionalFormatting sqref="J94">
    <cfRule type="expression" dxfId="66" priority="206">
      <formula>$I$88="Ne"</formula>
    </cfRule>
    <cfRule type="expression" dxfId="65" priority="225">
      <formula>$I$94="Da"</formula>
    </cfRule>
  </conditionalFormatting>
  <conditionalFormatting sqref="J100:J101">
    <cfRule type="expression" dxfId="64" priority="224">
      <formula>ISNUMBER(SEARCH("navedite",I100))</formula>
    </cfRule>
  </conditionalFormatting>
  <conditionalFormatting sqref="J106">
    <cfRule type="expression" dxfId="63" priority="17">
      <formula>$I$106="Da"</formula>
    </cfRule>
  </conditionalFormatting>
  <conditionalFormatting sqref="J106:J109">
    <cfRule type="expression" dxfId="62" priority="13">
      <formula>$I$105="Nema scenarija"</formula>
    </cfRule>
  </conditionalFormatting>
  <conditionalFormatting sqref="J107">
    <cfRule type="expression" dxfId="61" priority="16">
      <formula>$I$107="Da"</formula>
    </cfRule>
  </conditionalFormatting>
  <conditionalFormatting sqref="J108">
    <cfRule type="expression" dxfId="60" priority="14">
      <formula>$I$108="Da"</formula>
    </cfRule>
  </conditionalFormatting>
  <conditionalFormatting sqref="J109">
    <cfRule type="expression" dxfId="59" priority="15">
      <formula>$I$109="Da"</formula>
    </cfRule>
  </conditionalFormatting>
  <conditionalFormatting sqref="J111">
    <cfRule type="expression" dxfId="58" priority="223">
      <formula>$I$111="Da"</formula>
    </cfRule>
  </conditionalFormatting>
  <conditionalFormatting sqref="J111:J115">
    <cfRule type="expression" dxfId="57" priority="205">
      <formula>$I$110="Ne"</formula>
    </cfRule>
  </conditionalFormatting>
  <conditionalFormatting sqref="J112">
    <cfRule type="expression" dxfId="56" priority="222">
      <formula>$I$112="Da"</formula>
    </cfRule>
  </conditionalFormatting>
  <conditionalFormatting sqref="J113">
    <cfRule type="expression" dxfId="55" priority="221">
      <formula>$I$113="Da"</formula>
    </cfRule>
  </conditionalFormatting>
  <conditionalFormatting sqref="J114">
    <cfRule type="expression" dxfId="54" priority="220">
      <formula>$I$114="Da"</formula>
    </cfRule>
  </conditionalFormatting>
  <conditionalFormatting sqref="J115">
    <cfRule type="expression" dxfId="53" priority="219">
      <formula>$I$115="Da"</formula>
    </cfRule>
  </conditionalFormatting>
  <conditionalFormatting sqref="J129">
    <cfRule type="expression" dxfId="52" priority="234">
      <formula>$I$117="Ne"</formula>
    </cfRule>
    <cfRule type="expression" dxfId="51" priority="236">
      <formula>$I$129="Da"</formula>
    </cfRule>
  </conditionalFormatting>
  <conditionalFormatting sqref="J144">
    <cfRule type="expression" dxfId="50" priority="218">
      <formula>$I$144="Da"</formula>
    </cfRule>
  </conditionalFormatting>
  <conditionalFormatting sqref="J150:J155">
    <cfRule type="expression" dxfId="49" priority="237">
      <formula>#REF!="Da"</formula>
    </cfRule>
    <cfRule type="expression" dxfId="48" priority="238">
      <formula>$I$118="Ne"</formula>
    </cfRule>
    <cfRule type="expression" dxfId="47" priority="239">
      <formula>$I$150="Ostalo, navedite […]"</formula>
    </cfRule>
  </conditionalFormatting>
  <conditionalFormatting sqref="J156">
    <cfRule type="expression" dxfId="46" priority="204">
      <formula>$I$156="Da"</formula>
    </cfRule>
  </conditionalFormatting>
  <conditionalFormatting sqref="J167">
    <cfRule type="expression" dxfId="45" priority="211">
      <formula>$I$167="Da"</formula>
    </cfRule>
  </conditionalFormatting>
  <conditionalFormatting sqref="J178">
    <cfRule type="expression" dxfId="44" priority="217">
      <formula>$I$178="Da, navedite imena vanjskih pružaoca podataka […]"</formula>
    </cfRule>
  </conditionalFormatting>
  <conditionalFormatting sqref="J180">
    <cfRule type="expression" dxfId="43" priority="216">
      <formula>$I$180="Da"</formula>
    </cfRule>
  </conditionalFormatting>
  <conditionalFormatting sqref="J181">
    <cfRule type="expression" dxfId="42" priority="215">
      <formula>$I$181="Da"</formula>
    </cfRule>
  </conditionalFormatting>
  <conditionalFormatting sqref="J182">
    <cfRule type="expression" dxfId="41" priority="214">
      <formula>$I$182="Da"</formula>
    </cfRule>
  </conditionalFormatting>
  <conditionalFormatting sqref="J183">
    <cfRule type="expression" dxfId="40" priority="213">
      <formula>$I$183="Da"</formula>
    </cfRule>
  </conditionalFormatting>
  <conditionalFormatting sqref="J184">
    <cfRule type="expression" dxfId="39" priority="212">
      <formula>$I$184="Da"</formula>
    </cfRule>
  </conditionalFormatting>
  <conditionalFormatting sqref="J185">
    <cfRule type="expression" dxfId="38" priority="12">
      <formula>OR(I185="Yes, using a third-party taxonomy, please specify […]",I185="Da, koristeći javno dostupnu taksonomiju, navedite […]", I185="Da, koristeći taksonomiju treće strane, navedite […]")</formula>
    </cfRule>
  </conditionalFormatting>
  <conditionalFormatting sqref="J194">
    <cfRule type="expression" dxfId="37" priority="209">
      <formula>$I$194="Da"</formula>
    </cfRule>
  </conditionalFormatting>
  <conditionalFormatting sqref="J197">
    <cfRule type="expression" dxfId="36" priority="210">
      <formula>$I$197="Da (navedite)"</formula>
    </cfRule>
  </conditionalFormatting>
  <conditionalFormatting sqref="J198">
    <cfRule type="expression" dxfId="35" priority="243">
      <formula>$I$198="Da (navedite)"</formula>
    </cfRule>
  </conditionalFormatting>
  <pageMargins left="0.7" right="0.7" top="0.75" bottom="0.75" header="0.3" footer="0.3"/>
  <pageSetup orientation="portrait" r:id="rId1"/>
  <headerFooter>
    <oddHeader>&amp;LSB/21/151/07c&amp;R&amp;"Arial"&amp;10&amp;K000000 ECB-PUBLIC&amp;1#_x000D_&amp;"Calibri"&amp;11&amp;K000000&amp;"-,Bold"ECB-CONFIDENTIAL</oddHeader>
  </headerFooter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showInputMessage="1" showErrorMessage="1" xr:uid="{45BB447A-9E5F-483D-BFAD-3DD904999B52}">
          <x14:formula1>
            <xm:f>M1_Questionnaire_Answers!$A$1:$A$2</xm:f>
          </x14:formula1>
          <xm:sqref>I205:I209 I89:I99 I106:I115 I117:I119 I141:I144 I151:I156 I6:I9 I202:I203 I24:I26 I43:I45 I47 I49:I54 I59 I121:I129 I169:I171 I173:I177 I180:I184 I191:I196 I17:I21 I161:I167 I34:I37 I39:I41 I61:I62 I64 I69:I79 I81:I87</xm:sqref>
        </x14:dataValidation>
        <x14:dataValidation type="list" allowBlank="1" showInputMessage="1" showErrorMessage="1" xr:uid="{610867CD-F75D-4C75-8D85-252BEFEE619F}">
          <x14:formula1>
            <xm:f>M1_Questionnaire_Answers!$A$19:$A$24</xm:f>
          </x14:formula1>
          <xm:sqref>I14</xm:sqref>
        </x14:dataValidation>
        <x14:dataValidation type="list" allowBlank="1" showInputMessage="1" showErrorMessage="1" xr:uid="{523D2FE0-9C0C-448B-81C5-9273AD89DA4F}">
          <x14:formula1>
            <xm:f>M1_Questionnaire_Answers!$A$27:$A$29</xm:f>
          </x14:formula1>
          <xm:sqref>I15</xm:sqref>
        </x14:dataValidation>
        <x14:dataValidation type="list" allowBlank="1" showInputMessage="1" showErrorMessage="1" xr:uid="{83897553-0E66-4399-86FD-4C97D410BA55}">
          <x14:formula1>
            <xm:f>M1_Questionnaire_Answers!$A$1:$A$2</xm:f>
          </x14:formula1>
          <xm:sqref>I23 I38 I63</xm:sqref>
        </x14:dataValidation>
        <x14:dataValidation type="list" allowBlank="1" showInputMessage="1" showErrorMessage="1" xr:uid="{CF03ECC6-4006-48C2-B016-794BA6A3DD35}">
          <x14:formula1>
            <xm:f>M1_Questionnaire_Answers!$A$32:$A$34</xm:f>
          </x14:formula1>
          <xm:sqref>I30:I31</xm:sqref>
        </x14:dataValidation>
        <x14:dataValidation type="list" allowBlank="1" showInputMessage="1" showErrorMessage="1" xr:uid="{ABB4C6BB-9F54-43DB-97F0-63D5EC24E640}">
          <x14:formula1>
            <xm:f>M1_Questionnaire_Answers!$A$42:$A$44</xm:f>
          </x14:formula1>
          <xm:sqref>I32</xm:sqref>
        </x14:dataValidation>
        <x14:dataValidation type="list" allowBlank="1" showInputMessage="1" showErrorMessage="1" xr:uid="{F4A40F55-BDDE-45B6-B304-BFB1098B76AE}">
          <x14:formula1>
            <xm:f>M1_Questionnaire_Answers!$A$47:$A$48</xm:f>
          </x14:formula1>
          <xm:sqref>I48</xm:sqref>
        </x14:dataValidation>
        <x14:dataValidation type="list" allowBlank="1" showInputMessage="1" showErrorMessage="1" xr:uid="{D705AFFB-B40F-4C09-A588-2F0BEF3A0730}">
          <x14:formula1>
            <xm:f>M1_Questionnaire_Answers!$A$51:$A$54</xm:f>
          </x14:formula1>
          <xm:sqref>I58</xm:sqref>
        </x14:dataValidation>
        <x14:dataValidation type="list" allowBlank="1" showInputMessage="1" showErrorMessage="1" xr:uid="{777E6380-54FB-4556-9163-714472074DD8}">
          <x14:formula1>
            <xm:f>M1_Questionnaire_Answers!$A$61:$A$63</xm:f>
          </x14:formula1>
          <xm:sqref>I100</xm:sqref>
        </x14:dataValidation>
        <x14:dataValidation type="list" allowBlank="1" showInputMessage="1" showErrorMessage="1" xr:uid="{9194569B-E0EF-469A-B9EE-75E8F5E9960C}">
          <x14:formula1>
            <xm:f>M1_Questionnaire_Answers!$A$57:$A$58</xm:f>
          </x14:formula1>
          <xm:sqref>I88</xm:sqref>
        </x14:dataValidation>
        <x14:dataValidation type="list" allowBlank="1" showInputMessage="1" showErrorMessage="1" xr:uid="{3D3BD8F9-2D0B-44BC-829B-F2DFCD5F735E}">
          <x14:formula1>
            <xm:f>M1_Questionnaire_Answers!$A$66:$A$69</xm:f>
          </x14:formula1>
          <xm:sqref>I101</xm:sqref>
        </x14:dataValidation>
        <x14:dataValidation type="list" allowBlank="1" showInputMessage="1" showErrorMessage="1" xr:uid="{2255E9EE-5410-4697-B03C-7130130E33B3}">
          <x14:formula1>
            <xm:f>M1_Questionnaire_Answers!$A$73:$A$74</xm:f>
          </x14:formula1>
          <xm:sqref>I105</xm:sqref>
        </x14:dataValidation>
        <x14:dataValidation type="list" allowBlank="1" showInputMessage="1" showErrorMessage="1" xr:uid="{0D494F41-120C-4F9C-AB58-B7D8D66069E8}">
          <x14:formula1>
            <xm:f>M1_Questionnaire_Answers!$A$77:$A$78</xm:f>
          </x14:formula1>
          <xm:sqref>I116</xm:sqref>
        </x14:dataValidation>
        <x14:dataValidation type="list" allowBlank="1" showInputMessage="1" showErrorMessage="1" xr:uid="{4F4261DC-3546-4CBE-98E7-B66E2CE59440}">
          <x14:formula1>
            <xm:f>M1_Questionnaire_Answers!$A$81:$A$84</xm:f>
          </x14:formula1>
          <xm:sqref>I131:I139</xm:sqref>
        </x14:dataValidation>
        <x14:dataValidation type="list" allowBlank="1" showInputMessage="1" showErrorMessage="1" xr:uid="{C9F7AFBC-3614-44F3-BC0C-A047052FF4F5}">
          <x14:formula1>
            <xm:f>M1_Questionnaire_Answers!$A$87:$A$89</xm:f>
          </x14:formula1>
          <xm:sqref>I146:I149</xm:sqref>
        </x14:dataValidation>
        <x14:dataValidation type="list" allowBlank="1" showInputMessage="1" showErrorMessage="1" xr:uid="{CD9692C2-5DBD-4BE0-A1C8-7957D7093461}">
          <x14:formula1>
            <xm:f>M1_Questionnaire_Answers!$A$92:$A$93</xm:f>
          </x14:formula1>
          <xm:sqref>I160</xm:sqref>
        </x14:dataValidation>
        <x14:dataValidation type="list" allowBlank="1" showInputMessage="1" showErrorMessage="1" xr:uid="{C08D61FB-75EE-4DB8-B04D-EC39B23FE433}">
          <x14:formula1>
            <xm:f>M1_Questionnaire_Answers!$A$96:$A$97</xm:f>
          </x14:formula1>
          <xm:sqref>I168</xm:sqref>
        </x14:dataValidation>
        <x14:dataValidation type="list" allowBlank="1" showInputMessage="1" showErrorMessage="1" xr:uid="{AFA46810-0F29-4EE0-8A3E-83D30388E49B}">
          <x14:formula1>
            <xm:f>M1_Questionnaire_Answers!$A$100:$A$101</xm:f>
          </x14:formula1>
          <xm:sqref>I172</xm:sqref>
        </x14:dataValidation>
        <x14:dataValidation type="list" allowBlank="1" showInputMessage="1" showErrorMessage="1" xr:uid="{3065FE35-21DF-436E-A7CC-27E102E2A222}">
          <x14:formula1>
            <xm:f>M1_Questionnaire_Answers!$A$104:$A$106</xm:f>
          </x14:formula1>
          <xm:sqref>I178</xm:sqref>
        </x14:dataValidation>
        <x14:dataValidation type="list" allowBlank="1" showInputMessage="1" showErrorMessage="1" xr:uid="{61FEB763-1D68-4527-9F2A-F76AF2FA3DC8}">
          <x14:formula1>
            <xm:f>M1_Questionnaire_Answers!$A$109:$A$111</xm:f>
          </x14:formula1>
          <xm:sqref>I185</xm:sqref>
        </x14:dataValidation>
        <x14:dataValidation type="list" allowBlank="1" showInputMessage="1" showErrorMessage="1" xr:uid="{1F9C5986-7BF6-4D8A-8FA2-170DFC2F699A}">
          <x14:formula1>
            <xm:f>M1_Questionnaire_Answers!$A$126:$A$129</xm:f>
          </x14:formula1>
          <xm:sqref>I204</xm:sqref>
        </x14:dataValidation>
        <x14:dataValidation type="list" allowBlank="1" showInputMessage="1" showErrorMessage="1" xr:uid="{7F97C855-5336-401E-9BCE-2E89D48899C9}">
          <x14:formula1>
            <xm:f>M1_Questionnaire_Answers!$A$120:$A$121</xm:f>
          </x14:formula1>
          <xm:sqref>I198</xm:sqref>
        </x14:dataValidation>
        <x14:dataValidation type="list" allowBlank="1" showInputMessage="1" showErrorMessage="1" xr:uid="{ADCD35B4-C2B1-49C8-A5AD-74DE3C2D3779}">
          <x14:formula1>
            <xm:f>M1_Questionnaire_Answers!$A$116:$A$117</xm:f>
          </x14:formula1>
          <xm:sqref>I197</xm:sqref>
        </x14:dataValidation>
        <x14:dataValidation type="list" allowBlank="1" showInputMessage="1" showErrorMessage="1" xr:uid="{4A370D79-83A2-42FA-9B55-846E299B6108}">
          <x14:formula1>
            <xm:f>M1_Questionnaire_Answers!A12:A16</xm:f>
          </x14:formula1>
          <xm:sqref>I12</xm:sqref>
        </x14:dataValidation>
        <x14:dataValidation type="list" allowBlank="1" showInputMessage="1" showErrorMessage="1" xr:uid="{3DD3E5FC-29D0-4D1E-8792-0ABD303E7289}">
          <x14:formula1>
            <xm:f>M1_Questionnaire_Answers!A12:A16</xm:f>
          </x14:formula1>
          <xm:sqref>I13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0" tint="-4.9989318521683403E-2"/>
  </sheetPr>
  <dimension ref="A1:A129"/>
  <sheetViews>
    <sheetView zoomScale="90" zoomScaleNormal="90" workbookViewId="0">
      <selection activeCell="A38" sqref="A38"/>
    </sheetView>
  </sheetViews>
  <sheetFormatPr defaultColWidth="9.109375" defaultRowHeight="13.8" x14ac:dyDescent="0.25"/>
  <cols>
    <col min="1" max="1" width="255.5546875" style="13" bestFit="1" customWidth="1"/>
    <col min="2" max="16384" width="9.109375" style="13"/>
  </cols>
  <sheetData>
    <row r="1" spans="1:1" x14ac:dyDescent="0.25">
      <c r="A1" s="13" t="s">
        <v>130</v>
      </c>
    </row>
    <row r="2" spans="1:1" x14ac:dyDescent="0.25">
      <c r="A2" s="13" t="s">
        <v>129</v>
      </c>
    </row>
    <row r="3" spans="1:1" x14ac:dyDescent="0.25">
      <c r="A3" s="13" t="s">
        <v>334</v>
      </c>
    </row>
    <row r="4" spans="1:1" x14ac:dyDescent="0.25">
      <c r="A4" s="13" t="s">
        <v>58</v>
      </c>
    </row>
    <row r="5" spans="1:1" x14ac:dyDescent="0.25">
      <c r="A5" s="13" t="s">
        <v>320</v>
      </c>
    </row>
    <row r="6" spans="1:1" x14ac:dyDescent="0.25">
      <c r="A6" s="13" t="s">
        <v>321</v>
      </c>
    </row>
    <row r="7" spans="1:1" x14ac:dyDescent="0.25">
      <c r="A7" s="13" t="s">
        <v>322</v>
      </c>
    </row>
    <row r="8" spans="1:1" x14ac:dyDescent="0.25">
      <c r="A8" s="13" t="s">
        <v>323</v>
      </c>
    </row>
    <row r="9" spans="1:1" x14ac:dyDescent="0.25">
      <c r="A9" s="13" t="s">
        <v>129</v>
      </c>
    </row>
    <row r="11" spans="1:1" x14ac:dyDescent="0.25">
      <c r="A11" s="13" t="s">
        <v>235</v>
      </c>
    </row>
    <row r="12" spans="1:1" x14ac:dyDescent="0.25">
      <c r="A12" s="13" t="s">
        <v>320</v>
      </c>
    </row>
    <row r="13" spans="1:1" x14ac:dyDescent="0.25">
      <c r="A13" s="13" t="s">
        <v>321</v>
      </c>
    </row>
    <row r="14" spans="1:1" x14ac:dyDescent="0.25">
      <c r="A14" s="13" t="s">
        <v>322</v>
      </c>
    </row>
    <row r="15" spans="1:1" x14ac:dyDescent="0.25">
      <c r="A15" s="13" t="s">
        <v>323</v>
      </c>
    </row>
    <row r="16" spans="1:1" x14ac:dyDescent="0.25">
      <c r="A16" s="13" t="s">
        <v>129</v>
      </c>
    </row>
    <row r="18" spans="1:1" x14ac:dyDescent="0.25">
      <c r="A18" s="13" t="s">
        <v>333</v>
      </c>
    </row>
    <row r="19" spans="1:1" x14ac:dyDescent="0.25">
      <c r="A19" s="13" t="s">
        <v>327</v>
      </c>
    </row>
    <row r="20" spans="1:1" x14ac:dyDescent="0.25">
      <c r="A20" s="13" t="s">
        <v>236</v>
      </c>
    </row>
    <row r="21" spans="1:1" x14ac:dyDescent="0.25">
      <c r="A21" s="13" t="s">
        <v>237</v>
      </c>
    </row>
    <row r="22" spans="1:1" x14ac:dyDescent="0.25">
      <c r="A22" s="13" t="s">
        <v>328</v>
      </c>
    </row>
    <row r="23" spans="1:1" x14ac:dyDescent="0.25">
      <c r="A23" s="13" t="s">
        <v>329</v>
      </c>
    </row>
    <row r="24" spans="1:1" x14ac:dyDescent="0.25">
      <c r="A24" s="13" t="s">
        <v>502</v>
      </c>
    </row>
    <row r="26" spans="1:1" x14ac:dyDescent="0.25">
      <c r="A26" s="13" t="s">
        <v>332</v>
      </c>
    </row>
    <row r="27" spans="1:1" x14ac:dyDescent="0.25">
      <c r="A27" s="13" t="s">
        <v>238</v>
      </c>
    </row>
    <row r="28" spans="1:1" x14ac:dyDescent="0.25">
      <c r="A28" s="13" t="s">
        <v>331</v>
      </c>
    </row>
    <row r="29" spans="1:1" x14ac:dyDescent="0.25">
      <c r="A29" s="13" t="s">
        <v>502</v>
      </c>
    </row>
    <row r="31" spans="1:1" x14ac:dyDescent="0.25">
      <c r="A31" s="13" t="s">
        <v>344</v>
      </c>
    </row>
    <row r="32" spans="1:1" x14ac:dyDescent="0.25">
      <c r="A32" s="13" t="s">
        <v>239</v>
      </c>
    </row>
    <row r="33" spans="1:1" x14ac:dyDescent="0.25">
      <c r="A33" s="13" t="s">
        <v>345</v>
      </c>
    </row>
    <row r="34" spans="1:1" x14ac:dyDescent="0.25">
      <c r="A34" s="13" t="s">
        <v>502</v>
      </c>
    </row>
    <row r="36" spans="1:1" x14ac:dyDescent="0.25">
      <c r="A36" s="13" t="s">
        <v>346</v>
      </c>
    </row>
    <row r="37" spans="1:1" x14ac:dyDescent="0.25">
      <c r="A37" s="13" t="s">
        <v>239</v>
      </c>
    </row>
    <row r="38" spans="1:1" x14ac:dyDescent="0.25">
      <c r="A38" s="13" t="s">
        <v>345</v>
      </c>
    </row>
    <row r="39" spans="1:1" x14ac:dyDescent="0.25">
      <c r="A39" s="13" t="s">
        <v>502</v>
      </c>
    </row>
    <row r="41" spans="1:1" x14ac:dyDescent="0.25">
      <c r="A41" s="13" t="s">
        <v>347</v>
      </c>
    </row>
    <row r="42" spans="1:1" x14ac:dyDescent="0.25">
      <c r="A42" s="13" t="s">
        <v>239</v>
      </c>
    </row>
    <row r="43" spans="1:1" x14ac:dyDescent="0.25">
      <c r="A43" s="13" t="s">
        <v>345</v>
      </c>
    </row>
    <row r="44" spans="1:1" x14ac:dyDescent="0.25">
      <c r="A44" s="13" t="s">
        <v>502</v>
      </c>
    </row>
    <row r="46" spans="1:1" x14ac:dyDescent="0.25">
      <c r="A46" s="13" t="s">
        <v>355</v>
      </c>
    </row>
    <row r="47" spans="1:1" x14ac:dyDescent="0.25">
      <c r="A47" s="13" t="s">
        <v>130</v>
      </c>
    </row>
    <row r="48" spans="1:1" x14ac:dyDescent="0.25">
      <c r="A48" s="13" t="s">
        <v>240</v>
      </c>
    </row>
    <row r="50" spans="1:1" x14ac:dyDescent="0.25">
      <c r="A50" s="13" t="s">
        <v>354</v>
      </c>
    </row>
    <row r="51" spans="1:1" x14ac:dyDescent="0.25">
      <c r="A51" s="13" t="s">
        <v>356</v>
      </c>
    </row>
    <row r="52" spans="1:1" x14ac:dyDescent="0.25">
      <c r="A52" s="13" t="s">
        <v>357</v>
      </c>
    </row>
    <row r="53" spans="1:1" x14ac:dyDescent="0.25">
      <c r="A53" s="13" t="s">
        <v>502</v>
      </c>
    </row>
    <row r="54" spans="1:1" x14ac:dyDescent="0.25">
      <c r="A54" s="13" t="s">
        <v>129</v>
      </c>
    </row>
    <row r="56" spans="1:1" x14ac:dyDescent="0.25">
      <c r="A56" s="13" t="s">
        <v>381</v>
      </c>
    </row>
    <row r="57" spans="1:1" x14ac:dyDescent="0.25">
      <c r="A57" s="13" t="s">
        <v>511</v>
      </c>
    </row>
    <row r="58" spans="1:1" x14ac:dyDescent="0.25">
      <c r="A58" s="13" t="s">
        <v>267</v>
      </c>
    </row>
    <row r="60" spans="1:1" x14ac:dyDescent="0.25">
      <c r="A60" s="13" t="s">
        <v>382</v>
      </c>
    </row>
    <row r="61" spans="1:1" x14ac:dyDescent="0.25">
      <c r="A61" s="13" t="s">
        <v>134</v>
      </c>
    </row>
    <row r="62" spans="1:1" x14ac:dyDescent="0.25">
      <c r="A62" s="13" t="s">
        <v>266</v>
      </c>
    </row>
    <row r="63" spans="1:1" x14ac:dyDescent="0.25">
      <c r="A63" s="13" t="s">
        <v>502</v>
      </c>
    </row>
    <row r="65" spans="1:1" x14ac:dyDescent="0.25">
      <c r="A65" s="13" t="s">
        <v>383</v>
      </c>
    </row>
    <row r="66" spans="1:1" x14ac:dyDescent="0.25">
      <c r="A66" s="13" t="s">
        <v>512</v>
      </c>
    </row>
    <row r="67" spans="1:1" x14ac:dyDescent="0.25">
      <c r="A67" s="13" t="s">
        <v>87</v>
      </c>
    </row>
    <row r="68" spans="1:1" x14ac:dyDescent="0.25">
      <c r="A68" s="13" t="s">
        <v>273</v>
      </c>
    </row>
    <row r="69" spans="1:1" x14ac:dyDescent="0.25">
      <c r="A69" s="13" t="s">
        <v>502</v>
      </c>
    </row>
    <row r="72" spans="1:1" x14ac:dyDescent="0.25">
      <c r="A72" s="13" t="s">
        <v>384</v>
      </c>
    </row>
    <row r="73" spans="1:1" x14ac:dyDescent="0.25">
      <c r="A73" s="13" t="s">
        <v>511</v>
      </c>
    </row>
    <row r="74" spans="1:1" x14ac:dyDescent="0.25">
      <c r="A74" s="13" t="s">
        <v>242</v>
      </c>
    </row>
    <row r="76" spans="1:1" x14ac:dyDescent="0.25">
      <c r="A76" s="13" t="s">
        <v>385</v>
      </c>
    </row>
    <row r="77" spans="1:1" x14ac:dyDescent="0.25">
      <c r="A77" s="13" t="s">
        <v>511</v>
      </c>
    </row>
    <row r="78" spans="1:1" x14ac:dyDescent="0.25">
      <c r="A78" s="13" t="s">
        <v>241</v>
      </c>
    </row>
    <row r="80" spans="1:1" x14ac:dyDescent="0.25">
      <c r="A80" s="13" t="s">
        <v>389</v>
      </c>
    </row>
    <row r="81" spans="1:1" x14ac:dyDescent="0.25">
      <c r="A81" s="13" t="s">
        <v>243</v>
      </c>
    </row>
    <row r="82" spans="1:1" x14ac:dyDescent="0.25">
      <c r="A82" s="13" t="s">
        <v>244</v>
      </c>
    </row>
    <row r="83" spans="1:1" x14ac:dyDescent="0.25">
      <c r="A83" s="13" t="s">
        <v>245</v>
      </c>
    </row>
    <row r="84" spans="1:1" x14ac:dyDescent="0.25">
      <c r="A84" s="13" t="s">
        <v>246</v>
      </c>
    </row>
    <row r="86" spans="1:1" x14ac:dyDescent="0.25">
      <c r="A86" s="13" t="s">
        <v>391</v>
      </c>
    </row>
    <row r="87" spans="1:1" x14ac:dyDescent="0.25">
      <c r="A87" s="13" t="s">
        <v>247</v>
      </c>
    </row>
    <row r="88" spans="1:1" x14ac:dyDescent="0.25">
      <c r="A88" s="13" t="s">
        <v>245</v>
      </c>
    </row>
    <row r="89" spans="1:1" x14ac:dyDescent="0.25">
      <c r="A89" s="13" t="s">
        <v>246</v>
      </c>
    </row>
    <row r="91" spans="1:1" x14ac:dyDescent="0.25">
      <c r="A91" s="13" t="s">
        <v>401</v>
      </c>
    </row>
    <row r="92" spans="1:1" x14ac:dyDescent="0.25">
      <c r="A92" s="13" t="s">
        <v>511</v>
      </c>
    </row>
    <row r="93" spans="1:1" x14ac:dyDescent="0.25">
      <c r="A93" s="13" t="s">
        <v>267</v>
      </c>
    </row>
    <row r="95" spans="1:1" x14ac:dyDescent="0.25">
      <c r="A95" s="13" t="s">
        <v>402</v>
      </c>
    </row>
    <row r="96" spans="1:1" x14ac:dyDescent="0.25">
      <c r="A96" s="13" t="s">
        <v>511</v>
      </c>
    </row>
    <row r="97" spans="1:1" x14ac:dyDescent="0.25">
      <c r="A97" s="13" t="s">
        <v>241</v>
      </c>
    </row>
    <row r="99" spans="1:1" x14ac:dyDescent="0.25">
      <c r="A99" s="13" t="s">
        <v>403</v>
      </c>
    </row>
    <row r="100" spans="1:1" x14ac:dyDescent="0.25">
      <c r="A100" s="13" t="s">
        <v>511</v>
      </c>
    </row>
    <row r="101" spans="1:1" x14ac:dyDescent="0.25">
      <c r="A101" s="13" t="s">
        <v>241</v>
      </c>
    </row>
    <row r="103" spans="1:1" x14ac:dyDescent="0.25">
      <c r="A103" s="13" t="s">
        <v>404</v>
      </c>
    </row>
    <row r="104" spans="1:1" x14ac:dyDescent="0.25">
      <c r="A104" s="13" t="s">
        <v>405</v>
      </c>
    </row>
    <row r="105" spans="1:1" x14ac:dyDescent="0.25">
      <c r="A105" s="13" t="s">
        <v>248</v>
      </c>
    </row>
    <row r="106" spans="1:1" x14ac:dyDescent="0.25">
      <c r="A106" s="13" t="s">
        <v>129</v>
      </c>
    </row>
    <row r="108" spans="1:1" x14ac:dyDescent="0.25">
      <c r="A108" s="13" t="s">
        <v>407</v>
      </c>
    </row>
    <row r="109" spans="1:1" x14ac:dyDescent="0.25">
      <c r="A109" s="13" t="s">
        <v>249</v>
      </c>
    </row>
    <row r="110" spans="1:1" x14ac:dyDescent="0.25">
      <c r="A110" s="13" t="s">
        <v>250</v>
      </c>
    </row>
    <row r="111" spans="1:1" x14ac:dyDescent="0.25">
      <c r="A111" s="13" t="s">
        <v>251</v>
      </c>
    </row>
    <row r="112" spans="1:1" x14ac:dyDescent="0.25">
      <c r="A112" s="13" t="s">
        <v>129</v>
      </c>
    </row>
    <row r="114" spans="1:1" x14ac:dyDescent="0.25">
      <c r="A114" s="13" t="s">
        <v>508</v>
      </c>
    </row>
    <row r="115" spans="1:1" x14ac:dyDescent="0.25">
      <c r="A115" s="13" t="s">
        <v>507</v>
      </c>
    </row>
    <row r="116" spans="1:1" x14ac:dyDescent="0.25">
      <c r="A116" s="13" t="s">
        <v>503</v>
      </c>
    </row>
    <row r="117" spans="1:1" x14ac:dyDescent="0.25">
      <c r="A117" s="13" t="s">
        <v>129</v>
      </c>
    </row>
    <row r="118" spans="1:1" x14ac:dyDescent="0.25">
      <c r="A118" s="13" t="s">
        <v>252</v>
      </c>
    </row>
    <row r="119" spans="1:1" x14ac:dyDescent="0.25">
      <c r="A119" s="13" t="s">
        <v>423</v>
      </c>
    </row>
    <row r="120" spans="1:1" x14ac:dyDescent="0.25">
      <c r="A120" s="13" t="s">
        <v>503</v>
      </c>
    </row>
    <row r="121" spans="1:1" x14ac:dyDescent="0.25">
      <c r="A121" s="13" t="s">
        <v>129</v>
      </c>
    </row>
    <row r="123" spans="1:1" x14ac:dyDescent="0.25">
      <c r="A123" s="13" t="s">
        <v>128</v>
      </c>
    </row>
    <row r="124" spans="1:1" x14ac:dyDescent="0.25">
      <c r="A124" s="13" t="s">
        <v>424</v>
      </c>
    </row>
    <row r="125" spans="1:1" x14ac:dyDescent="0.25">
      <c r="A125" s="13" t="s">
        <v>417</v>
      </c>
    </row>
    <row r="126" spans="1:1" x14ac:dyDescent="0.25">
      <c r="A126" s="13" t="s">
        <v>493</v>
      </c>
    </row>
    <row r="127" spans="1:1" x14ac:dyDescent="0.25">
      <c r="A127" s="13" t="s">
        <v>494</v>
      </c>
    </row>
    <row r="128" spans="1:1" x14ac:dyDescent="0.25">
      <c r="A128" s="13" t="s">
        <v>495</v>
      </c>
    </row>
    <row r="129" spans="1:1" x14ac:dyDescent="0.25">
      <c r="A129" s="13" t="s">
        <v>129</v>
      </c>
    </row>
  </sheetData>
  <pageMargins left="0.7" right="0.7" top="0.75" bottom="0.75" header="0.3" footer="0.3"/>
  <pageSetup orientation="portrait"/>
  <headerFooter>
    <oddHeader>&amp;R&amp;"Arial"&amp;10&amp;K000000 ECB-PUBLIC&amp;1#_x000D_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/>
  <dimension ref="A1:K91"/>
  <sheetViews>
    <sheetView zoomScale="85" zoomScaleNormal="85" workbookViewId="0">
      <selection activeCell="C3" sqref="C3"/>
    </sheetView>
  </sheetViews>
  <sheetFormatPr defaultColWidth="9.109375" defaultRowHeight="13.8" x14ac:dyDescent="0.25"/>
  <cols>
    <col min="1" max="2" width="9.109375" style="13"/>
    <col min="3" max="3" width="10.44140625" style="13" customWidth="1"/>
    <col min="4" max="4" width="9.88671875" style="13" customWidth="1"/>
    <col min="5" max="5" width="157.88671875" style="13" customWidth="1"/>
    <col min="6" max="6" width="60.5546875" style="13" bestFit="1" customWidth="1"/>
    <col min="7" max="7" width="38.44140625" style="13" customWidth="1"/>
    <col min="8" max="16384" width="9.109375" style="13"/>
  </cols>
  <sheetData>
    <row r="1" spans="1:1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34.5" customHeight="1" x14ac:dyDescent="0.35">
      <c r="A3" s="63"/>
      <c r="B3" s="70"/>
      <c r="C3" s="33" t="s">
        <v>664</v>
      </c>
      <c r="D3" s="8"/>
      <c r="F3" s="7"/>
      <c r="G3" s="7"/>
      <c r="H3" s="7"/>
      <c r="I3" s="7"/>
      <c r="J3" s="7"/>
      <c r="K3" s="7"/>
    </row>
    <row r="4" spans="1:11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75" customHeight="1" x14ac:dyDescent="0.25">
      <c r="A5" s="7"/>
      <c r="B5" s="7"/>
      <c r="C5" s="7"/>
      <c r="D5" s="7"/>
      <c r="E5" s="7"/>
      <c r="F5" s="7"/>
      <c r="G5" s="76">
        <v>1</v>
      </c>
      <c r="H5" s="7"/>
      <c r="I5" s="7"/>
      <c r="J5" s="7"/>
      <c r="K5" s="7"/>
    </row>
    <row r="6" spans="1:11" ht="18.75" customHeight="1" x14ac:dyDescent="0.25">
      <c r="A6" s="65"/>
      <c r="B6" s="65"/>
      <c r="C6" s="65"/>
      <c r="D6" s="65"/>
      <c r="E6" s="65"/>
      <c r="F6" s="160" t="s">
        <v>530</v>
      </c>
      <c r="G6" s="72" t="s">
        <v>667</v>
      </c>
      <c r="H6" s="66"/>
      <c r="I6" s="66"/>
      <c r="K6" s="7"/>
    </row>
    <row r="7" spans="1:11" ht="36.75" customHeight="1" x14ac:dyDescent="0.25">
      <c r="A7" s="65"/>
      <c r="B7" s="71" t="s">
        <v>57</v>
      </c>
      <c r="C7" s="72" t="s">
        <v>131</v>
      </c>
      <c r="D7" s="72" t="s">
        <v>132</v>
      </c>
      <c r="E7" s="72" t="s">
        <v>133</v>
      </c>
      <c r="F7" s="72" t="s">
        <v>211</v>
      </c>
      <c r="G7" s="72" t="s">
        <v>44</v>
      </c>
      <c r="H7" s="66"/>
      <c r="I7" s="66"/>
      <c r="J7" s="7"/>
      <c r="K7" s="7"/>
    </row>
    <row r="8" spans="1:11" ht="18.75" customHeight="1" x14ac:dyDescent="0.25">
      <c r="A8" s="65"/>
      <c r="B8" s="68">
        <v>1</v>
      </c>
      <c r="C8" s="73" t="s">
        <v>43</v>
      </c>
      <c r="D8" s="74" t="s">
        <v>5</v>
      </c>
      <c r="E8" s="25" t="s">
        <v>425</v>
      </c>
      <c r="F8" s="75" t="s">
        <v>142</v>
      </c>
      <c r="G8" s="77"/>
      <c r="H8" s="66"/>
      <c r="I8" s="66"/>
      <c r="J8" s="7"/>
      <c r="K8" s="7"/>
    </row>
    <row r="9" spans="1:11" ht="18.75" customHeight="1" x14ac:dyDescent="0.25">
      <c r="A9" s="65"/>
      <c r="B9" s="68">
        <v>2</v>
      </c>
      <c r="C9" s="73" t="s">
        <v>43</v>
      </c>
      <c r="D9" s="74" t="s">
        <v>5</v>
      </c>
      <c r="E9" s="25" t="s">
        <v>425</v>
      </c>
      <c r="F9" s="75" t="s">
        <v>143</v>
      </c>
      <c r="G9" s="77"/>
      <c r="H9" s="66"/>
      <c r="I9" s="66"/>
      <c r="J9" s="7"/>
      <c r="K9" s="7"/>
    </row>
    <row r="10" spans="1:11" ht="18.75" customHeight="1" x14ac:dyDescent="0.25">
      <c r="A10" s="65"/>
      <c r="B10" s="68">
        <v>3</v>
      </c>
      <c r="C10" s="73" t="s">
        <v>43</v>
      </c>
      <c r="D10" s="74" t="s">
        <v>5</v>
      </c>
      <c r="E10" s="25" t="s">
        <v>425</v>
      </c>
      <c r="F10" s="75" t="s">
        <v>144</v>
      </c>
      <c r="G10" s="77"/>
      <c r="H10" s="66"/>
      <c r="I10" s="66"/>
      <c r="J10" s="7"/>
      <c r="K10" s="7"/>
    </row>
    <row r="11" spans="1:11" ht="18.75" customHeight="1" x14ac:dyDescent="0.25">
      <c r="A11" s="65"/>
      <c r="B11" s="68">
        <v>4</v>
      </c>
      <c r="C11" s="73" t="s">
        <v>43</v>
      </c>
      <c r="D11" s="74" t="s">
        <v>6</v>
      </c>
      <c r="E11" s="25" t="s">
        <v>426</v>
      </c>
      <c r="F11" s="75" t="s">
        <v>142</v>
      </c>
      <c r="G11" s="77"/>
      <c r="H11" s="66"/>
      <c r="I11" s="66"/>
      <c r="J11" s="7"/>
      <c r="K11" s="7"/>
    </row>
    <row r="12" spans="1:11" ht="18.75" customHeight="1" x14ac:dyDescent="0.25">
      <c r="A12" s="65"/>
      <c r="B12" s="68">
        <v>5</v>
      </c>
      <c r="C12" s="73" t="s">
        <v>43</v>
      </c>
      <c r="D12" s="74" t="s">
        <v>6</v>
      </c>
      <c r="E12" s="25" t="s">
        <v>426</v>
      </c>
      <c r="F12" s="75" t="s">
        <v>143</v>
      </c>
      <c r="G12" s="77"/>
      <c r="H12" s="66"/>
      <c r="I12" s="66"/>
      <c r="J12" s="7"/>
      <c r="K12" s="7"/>
    </row>
    <row r="13" spans="1:11" ht="18.75" customHeight="1" x14ac:dyDescent="0.25">
      <c r="A13" s="65"/>
      <c r="B13" s="68">
        <v>6</v>
      </c>
      <c r="C13" s="73" t="s">
        <v>43</v>
      </c>
      <c r="D13" s="74" t="s">
        <v>6</v>
      </c>
      <c r="E13" s="25" t="s">
        <v>426</v>
      </c>
      <c r="F13" s="75" t="s">
        <v>144</v>
      </c>
      <c r="G13" s="77"/>
      <c r="H13" s="66"/>
      <c r="I13" s="66"/>
      <c r="J13" s="7"/>
      <c r="K13" s="7"/>
    </row>
    <row r="14" spans="1:11" ht="18.75" customHeight="1" x14ac:dyDescent="0.25">
      <c r="A14" s="65"/>
      <c r="B14" s="68">
        <v>7</v>
      </c>
      <c r="C14" s="73" t="s">
        <v>43</v>
      </c>
      <c r="D14" s="74" t="s">
        <v>7</v>
      </c>
      <c r="E14" s="25" t="s">
        <v>137</v>
      </c>
      <c r="F14" s="75" t="s">
        <v>142</v>
      </c>
      <c r="G14" s="77"/>
      <c r="H14" s="66"/>
      <c r="I14" s="66"/>
      <c r="J14" s="7"/>
      <c r="K14" s="7"/>
    </row>
    <row r="15" spans="1:11" ht="18.75" customHeight="1" x14ac:dyDescent="0.25">
      <c r="A15" s="65"/>
      <c r="B15" s="68">
        <v>8</v>
      </c>
      <c r="C15" s="73" t="s">
        <v>43</v>
      </c>
      <c r="D15" s="74" t="s">
        <v>7</v>
      </c>
      <c r="E15" s="25" t="s">
        <v>137</v>
      </c>
      <c r="F15" s="75" t="s">
        <v>143</v>
      </c>
      <c r="G15" s="77"/>
      <c r="H15" s="66"/>
      <c r="I15" s="66"/>
      <c r="J15" s="7"/>
      <c r="K15" s="7"/>
    </row>
    <row r="16" spans="1:11" ht="18.75" customHeight="1" x14ac:dyDescent="0.25">
      <c r="A16" s="65"/>
      <c r="B16" s="68">
        <v>9</v>
      </c>
      <c r="C16" s="73" t="s">
        <v>43</v>
      </c>
      <c r="D16" s="74" t="s">
        <v>7</v>
      </c>
      <c r="E16" s="25" t="s">
        <v>137</v>
      </c>
      <c r="F16" s="75" t="s">
        <v>144</v>
      </c>
      <c r="G16" s="77"/>
      <c r="H16" s="66"/>
      <c r="I16" s="66"/>
      <c r="J16" s="7"/>
      <c r="K16" s="7"/>
    </row>
    <row r="17" spans="1:11" ht="18.75" customHeight="1" x14ac:dyDescent="0.25">
      <c r="A17" s="65"/>
      <c r="B17" s="68">
        <v>10</v>
      </c>
      <c r="C17" s="73" t="s">
        <v>43</v>
      </c>
      <c r="D17" s="74" t="s">
        <v>8</v>
      </c>
      <c r="E17" s="25" t="s">
        <v>138</v>
      </c>
      <c r="F17" s="75" t="s">
        <v>142</v>
      </c>
      <c r="G17" s="77"/>
      <c r="H17" s="66"/>
      <c r="I17" s="66"/>
      <c r="J17" s="7"/>
      <c r="K17" s="7"/>
    </row>
    <row r="18" spans="1:11" ht="18.75" customHeight="1" x14ac:dyDescent="0.25">
      <c r="A18" s="65"/>
      <c r="B18" s="68">
        <v>11</v>
      </c>
      <c r="C18" s="73" t="s">
        <v>43</v>
      </c>
      <c r="D18" s="74" t="s">
        <v>8</v>
      </c>
      <c r="E18" s="25" t="s">
        <v>138</v>
      </c>
      <c r="F18" s="75" t="s">
        <v>143</v>
      </c>
      <c r="G18" s="77"/>
      <c r="H18" s="66"/>
      <c r="I18" s="66"/>
      <c r="J18" s="7"/>
      <c r="K18" s="7"/>
    </row>
    <row r="19" spans="1:11" ht="18.75" customHeight="1" x14ac:dyDescent="0.25">
      <c r="A19" s="65"/>
      <c r="B19" s="68">
        <v>12</v>
      </c>
      <c r="C19" s="73" t="s">
        <v>43</v>
      </c>
      <c r="D19" s="74" t="s">
        <v>8</v>
      </c>
      <c r="E19" s="25" t="s">
        <v>138</v>
      </c>
      <c r="F19" s="75" t="s">
        <v>144</v>
      </c>
      <c r="G19" s="77"/>
      <c r="H19" s="66"/>
      <c r="I19" s="66"/>
      <c r="J19" s="7"/>
      <c r="K19" s="7"/>
    </row>
    <row r="20" spans="1:11" ht="27.6" x14ac:dyDescent="0.25">
      <c r="A20" s="65"/>
      <c r="B20" s="68">
        <v>13</v>
      </c>
      <c r="C20" s="73" t="s">
        <v>43</v>
      </c>
      <c r="D20" s="74" t="s">
        <v>9</v>
      </c>
      <c r="E20" s="25" t="s">
        <v>427</v>
      </c>
      <c r="F20" s="75" t="s">
        <v>142</v>
      </c>
      <c r="G20" s="77"/>
      <c r="H20" s="66"/>
      <c r="I20" s="66"/>
      <c r="J20" s="7"/>
      <c r="K20" s="7"/>
    </row>
    <row r="21" spans="1:11" ht="27.6" x14ac:dyDescent="0.25">
      <c r="A21" s="65"/>
      <c r="B21" s="68">
        <v>14</v>
      </c>
      <c r="C21" s="73" t="s">
        <v>43</v>
      </c>
      <c r="D21" s="74" t="s">
        <v>9</v>
      </c>
      <c r="E21" s="25" t="s">
        <v>427</v>
      </c>
      <c r="F21" s="75" t="s">
        <v>143</v>
      </c>
      <c r="G21" s="77"/>
      <c r="H21" s="66"/>
      <c r="I21" s="66"/>
      <c r="J21" s="7"/>
      <c r="K21" s="7"/>
    </row>
    <row r="22" spans="1:11" ht="27.6" x14ac:dyDescent="0.25">
      <c r="A22" s="65"/>
      <c r="B22" s="68">
        <v>15</v>
      </c>
      <c r="C22" s="73" t="s">
        <v>43</v>
      </c>
      <c r="D22" s="74" t="s">
        <v>9</v>
      </c>
      <c r="E22" s="25" t="s">
        <v>427</v>
      </c>
      <c r="F22" s="75" t="s">
        <v>144</v>
      </c>
      <c r="G22" s="77"/>
      <c r="H22" s="66"/>
      <c r="I22" s="66"/>
      <c r="J22" s="66"/>
      <c r="K22" s="7"/>
    </row>
    <row r="23" spans="1:11" ht="18.75" customHeight="1" x14ac:dyDescent="0.25">
      <c r="A23" s="65"/>
      <c r="B23" s="68">
        <v>16</v>
      </c>
      <c r="C23" s="73" t="s">
        <v>43</v>
      </c>
      <c r="D23" s="74" t="s">
        <v>10</v>
      </c>
      <c r="E23" s="25" t="s">
        <v>428</v>
      </c>
      <c r="F23" s="75" t="s">
        <v>142</v>
      </c>
      <c r="G23" s="77"/>
      <c r="H23" s="66"/>
      <c r="I23" s="66"/>
      <c r="J23" s="66"/>
      <c r="K23" s="7"/>
    </row>
    <row r="24" spans="1:11" ht="18.75" customHeight="1" x14ac:dyDescent="0.25">
      <c r="A24" s="65"/>
      <c r="B24" s="68">
        <v>17</v>
      </c>
      <c r="C24" s="73" t="s">
        <v>43</v>
      </c>
      <c r="D24" s="74" t="s">
        <v>10</v>
      </c>
      <c r="E24" s="25" t="s">
        <v>428</v>
      </c>
      <c r="F24" s="75" t="s">
        <v>143</v>
      </c>
      <c r="G24" s="77"/>
      <c r="H24" s="66"/>
      <c r="I24" s="66"/>
      <c r="J24" s="7"/>
      <c r="K24" s="7"/>
    </row>
    <row r="25" spans="1:11" ht="18.75" customHeight="1" x14ac:dyDescent="0.25">
      <c r="A25" s="65"/>
      <c r="B25" s="68">
        <v>18</v>
      </c>
      <c r="C25" s="73" t="s">
        <v>43</v>
      </c>
      <c r="D25" s="74" t="s">
        <v>10</v>
      </c>
      <c r="E25" s="25" t="s">
        <v>428</v>
      </c>
      <c r="F25" s="75" t="s">
        <v>144</v>
      </c>
      <c r="G25" s="77"/>
      <c r="H25" s="66"/>
      <c r="I25" s="66"/>
      <c r="J25" s="7"/>
      <c r="K25" s="7"/>
    </row>
    <row r="26" spans="1:11" ht="18.75" customHeight="1" x14ac:dyDescent="0.25">
      <c r="A26" s="65"/>
      <c r="B26" s="68">
        <v>19</v>
      </c>
      <c r="C26" s="73" t="s">
        <v>43</v>
      </c>
      <c r="D26" s="74" t="s">
        <v>11</v>
      </c>
      <c r="E26" s="25" t="s">
        <v>139</v>
      </c>
      <c r="F26" s="75" t="s">
        <v>142</v>
      </c>
      <c r="G26" s="77"/>
      <c r="H26" s="66"/>
      <c r="I26" s="66"/>
      <c r="J26" s="7"/>
      <c r="K26" s="7"/>
    </row>
    <row r="27" spans="1:11" ht="18.75" customHeight="1" x14ac:dyDescent="0.25">
      <c r="A27" s="65"/>
      <c r="B27" s="68">
        <v>20</v>
      </c>
      <c r="C27" s="73" t="s">
        <v>43</v>
      </c>
      <c r="D27" s="74" t="s">
        <v>11</v>
      </c>
      <c r="E27" s="25" t="s">
        <v>139</v>
      </c>
      <c r="F27" s="75" t="s">
        <v>143</v>
      </c>
      <c r="G27" s="77"/>
      <c r="H27" s="66"/>
      <c r="I27" s="66"/>
      <c r="J27" s="7"/>
      <c r="K27" s="7"/>
    </row>
    <row r="28" spans="1:11" ht="18.75" customHeight="1" x14ac:dyDescent="0.25">
      <c r="A28" s="65"/>
      <c r="B28" s="68">
        <v>21</v>
      </c>
      <c r="C28" s="73" t="s">
        <v>43</v>
      </c>
      <c r="D28" s="74" t="s">
        <v>11</v>
      </c>
      <c r="E28" s="25" t="s">
        <v>139</v>
      </c>
      <c r="F28" s="75" t="s">
        <v>144</v>
      </c>
      <c r="G28" s="77"/>
      <c r="H28" s="66"/>
      <c r="I28" s="66"/>
      <c r="J28" s="7"/>
      <c r="K28" s="7"/>
    </row>
    <row r="29" spans="1:11" ht="18.75" customHeight="1" x14ac:dyDescent="0.25">
      <c r="A29" s="65"/>
      <c r="B29" s="68">
        <v>22</v>
      </c>
      <c r="C29" s="73" t="s">
        <v>43</v>
      </c>
      <c r="D29" s="74" t="s">
        <v>12</v>
      </c>
      <c r="E29" s="25" t="s">
        <v>429</v>
      </c>
      <c r="F29" s="75" t="s">
        <v>142</v>
      </c>
      <c r="G29" s="77"/>
      <c r="H29" s="66"/>
      <c r="I29" s="66"/>
      <c r="J29" s="7"/>
      <c r="K29" s="7"/>
    </row>
    <row r="30" spans="1:11" ht="18.75" customHeight="1" x14ac:dyDescent="0.25">
      <c r="A30" s="65"/>
      <c r="B30" s="68">
        <v>23</v>
      </c>
      <c r="C30" s="73" t="s">
        <v>43</v>
      </c>
      <c r="D30" s="74" t="s">
        <v>12</v>
      </c>
      <c r="E30" s="25" t="s">
        <v>429</v>
      </c>
      <c r="F30" s="75" t="s">
        <v>143</v>
      </c>
      <c r="G30" s="77"/>
      <c r="H30" s="66"/>
      <c r="I30" s="66"/>
      <c r="J30" s="7"/>
      <c r="K30" s="7"/>
    </row>
    <row r="31" spans="1:11" ht="18.75" customHeight="1" x14ac:dyDescent="0.25">
      <c r="A31" s="65"/>
      <c r="B31" s="68">
        <v>24</v>
      </c>
      <c r="C31" s="73" t="s">
        <v>43</v>
      </c>
      <c r="D31" s="74" t="s">
        <v>12</v>
      </c>
      <c r="E31" s="25" t="s">
        <v>429</v>
      </c>
      <c r="F31" s="75" t="s">
        <v>144</v>
      </c>
      <c r="G31" s="77"/>
      <c r="H31" s="66"/>
      <c r="I31" s="66"/>
      <c r="J31" s="7"/>
      <c r="K31" s="7"/>
    </row>
    <row r="32" spans="1:11" ht="18.75" customHeight="1" x14ac:dyDescent="0.25">
      <c r="A32" s="65"/>
      <c r="B32" s="68">
        <v>25</v>
      </c>
      <c r="C32" s="73" t="s">
        <v>43</v>
      </c>
      <c r="D32" s="74" t="s">
        <v>13</v>
      </c>
      <c r="E32" s="25" t="s">
        <v>430</v>
      </c>
      <c r="F32" s="75" t="s">
        <v>142</v>
      </c>
      <c r="G32" s="77"/>
      <c r="H32" s="66"/>
      <c r="I32" s="66"/>
      <c r="J32" s="7"/>
      <c r="K32" s="7"/>
    </row>
    <row r="33" spans="1:11" ht="18.75" customHeight="1" x14ac:dyDescent="0.25">
      <c r="A33" s="65"/>
      <c r="B33" s="68">
        <v>26</v>
      </c>
      <c r="C33" s="73" t="s">
        <v>43</v>
      </c>
      <c r="D33" s="74" t="s">
        <v>13</v>
      </c>
      <c r="E33" s="25" t="s">
        <v>430</v>
      </c>
      <c r="F33" s="75" t="s">
        <v>143</v>
      </c>
      <c r="G33" s="77"/>
      <c r="H33" s="66"/>
      <c r="I33" s="66"/>
      <c r="J33" s="7"/>
      <c r="K33" s="7"/>
    </row>
    <row r="34" spans="1:11" ht="18.75" customHeight="1" x14ac:dyDescent="0.25">
      <c r="A34" s="65"/>
      <c r="B34" s="68">
        <v>27</v>
      </c>
      <c r="C34" s="73" t="s">
        <v>43</v>
      </c>
      <c r="D34" s="74" t="s">
        <v>13</v>
      </c>
      <c r="E34" s="25" t="s">
        <v>430</v>
      </c>
      <c r="F34" s="75" t="s">
        <v>144</v>
      </c>
      <c r="G34" s="77"/>
      <c r="H34" s="66"/>
      <c r="I34" s="66"/>
      <c r="J34" s="7"/>
      <c r="K34" s="7"/>
    </row>
    <row r="35" spans="1:11" ht="18.75" customHeight="1" x14ac:dyDescent="0.25">
      <c r="A35" s="65"/>
      <c r="B35" s="68">
        <v>28</v>
      </c>
      <c r="C35" s="73" t="s">
        <v>43</v>
      </c>
      <c r="D35" s="74" t="s">
        <v>14</v>
      </c>
      <c r="E35" s="25" t="s">
        <v>431</v>
      </c>
      <c r="F35" s="75" t="s">
        <v>142</v>
      </c>
      <c r="G35" s="77"/>
      <c r="H35" s="66"/>
      <c r="I35" s="66"/>
      <c r="J35" s="7"/>
      <c r="K35" s="7"/>
    </row>
    <row r="36" spans="1:11" ht="18.75" customHeight="1" x14ac:dyDescent="0.25">
      <c r="A36" s="65"/>
      <c r="B36" s="68">
        <v>29</v>
      </c>
      <c r="C36" s="73" t="s">
        <v>43</v>
      </c>
      <c r="D36" s="74" t="s">
        <v>14</v>
      </c>
      <c r="E36" s="25" t="s">
        <v>431</v>
      </c>
      <c r="F36" s="75" t="s">
        <v>143</v>
      </c>
      <c r="G36" s="77"/>
      <c r="H36" s="66"/>
      <c r="I36" s="66"/>
      <c r="J36" s="7"/>
      <c r="K36" s="7"/>
    </row>
    <row r="37" spans="1:11" ht="18.75" customHeight="1" x14ac:dyDescent="0.25">
      <c r="A37" s="65"/>
      <c r="B37" s="68">
        <v>30</v>
      </c>
      <c r="C37" s="73" t="s">
        <v>43</v>
      </c>
      <c r="D37" s="74" t="s">
        <v>14</v>
      </c>
      <c r="E37" s="25" t="s">
        <v>431</v>
      </c>
      <c r="F37" s="75" t="s">
        <v>144</v>
      </c>
      <c r="G37" s="77"/>
      <c r="H37" s="66"/>
      <c r="I37" s="66"/>
      <c r="J37" s="7"/>
      <c r="K37" s="7"/>
    </row>
    <row r="38" spans="1:11" x14ac:dyDescent="0.25">
      <c r="A38" s="65"/>
      <c r="B38" s="68">
        <v>31</v>
      </c>
      <c r="C38" s="73" t="s">
        <v>43</v>
      </c>
      <c r="D38" s="74" t="s">
        <v>15</v>
      </c>
      <c r="E38" s="25" t="s">
        <v>432</v>
      </c>
      <c r="F38" s="75" t="s">
        <v>142</v>
      </c>
      <c r="G38" s="77"/>
      <c r="H38" s="66"/>
      <c r="I38" s="66"/>
      <c r="J38" s="7"/>
      <c r="K38" s="7"/>
    </row>
    <row r="39" spans="1:11" x14ac:dyDescent="0.25">
      <c r="A39" s="65"/>
      <c r="B39" s="68">
        <v>32</v>
      </c>
      <c r="C39" s="73" t="s">
        <v>43</v>
      </c>
      <c r="D39" s="74" t="s">
        <v>15</v>
      </c>
      <c r="E39" s="25" t="s">
        <v>432</v>
      </c>
      <c r="F39" s="75" t="s">
        <v>143</v>
      </c>
      <c r="G39" s="77"/>
      <c r="H39" s="66"/>
      <c r="I39" s="66"/>
      <c r="J39" s="7"/>
      <c r="K39" s="7"/>
    </row>
    <row r="40" spans="1:11" x14ac:dyDescent="0.25">
      <c r="A40" s="65"/>
      <c r="B40" s="68">
        <v>33</v>
      </c>
      <c r="C40" s="73" t="s">
        <v>43</v>
      </c>
      <c r="D40" s="74" t="s">
        <v>15</v>
      </c>
      <c r="E40" s="25" t="s">
        <v>432</v>
      </c>
      <c r="F40" s="75" t="s">
        <v>144</v>
      </c>
      <c r="G40" s="77"/>
      <c r="H40" s="66"/>
      <c r="I40" s="66"/>
      <c r="J40" s="7"/>
      <c r="K40" s="7"/>
    </row>
    <row r="41" spans="1:11" ht="18.75" customHeight="1" x14ac:dyDescent="0.25">
      <c r="A41" s="65"/>
      <c r="B41" s="68">
        <v>34</v>
      </c>
      <c r="C41" s="73" t="s">
        <v>43</v>
      </c>
      <c r="D41" s="74" t="s">
        <v>16</v>
      </c>
      <c r="E41" s="25" t="s">
        <v>433</v>
      </c>
      <c r="F41" s="75" t="s">
        <v>142</v>
      </c>
      <c r="G41" s="77"/>
      <c r="H41" s="66"/>
      <c r="I41" s="66"/>
      <c r="J41" s="7"/>
      <c r="K41" s="7"/>
    </row>
    <row r="42" spans="1:11" ht="18.75" customHeight="1" x14ac:dyDescent="0.25">
      <c r="A42" s="65"/>
      <c r="B42" s="68">
        <v>35</v>
      </c>
      <c r="C42" s="73" t="s">
        <v>43</v>
      </c>
      <c r="D42" s="74" t="s">
        <v>16</v>
      </c>
      <c r="E42" s="25" t="s">
        <v>433</v>
      </c>
      <c r="F42" s="75" t="s">
        <v>143</v>
      </c>
      <c r="G42" s="77"/>
      <c r="H42" s="66"/>
      <c r="I42" s="66"/>
      <c r="J42" s="7"/>
      <c r="K42" s="7"/>
    </row>
    <row r="43" spans="1:11" ht="18.75" customHeight="1" x14ac:dyDescent="0.25">
      <c r="A43" s="65"/>
      <c r="B43" s="68">
        <v>36</v>
      </c>
      <c r="C43" s="73" t="s">
        <v>43</v>
      </c>
      <c r="D43" s="74" t="s">
        <v>16</v>
      </c>
      <c r="E43" s="25" t="s">
        <v>433</v>
      </c>
      <c r="F43" s="75" t="s">
        <v>144</v>
      </c>
      <c r="G43" s="77"/>
      <c r="H43" s="66"/>
      <c r="I43" s="66"/>
      <c r="J43" s="7"/>
      <c r="K43" s="7"/>
    </row>
    <row r="44" spans="1:11" ht="18.75" customHeight="1" x14ac:dyDescent="0.25">
      <c r="A44" s="65"/>
      <c r="B44" s="68">
        <v>37</v>
      </c>
      <c r="C44" s="73" t="s">
        <v>43</v>
      </c>
      <c r="D44" s="74" t="s">
        <v>17</v>
      </c>
      <c r="E44" s="25" t="s">
        <v>575</v>
      </c>
      <c r="F44" s="75" t="s">
        <v>142</v>
      </c>
      <c r="G44" s="77"/>
      <c r="H44" s="66"/>
      <c r="I44" s="66"/>
      <c r="J44" s="7"/>
      <c r="K44" s="7"/>
    </row>
    <row r="45" spans="1:11" ht="18.75" customHeight="1" x14ac:dyDescent="0.25">
      <c r="A45" s="65"/>
      <c r="B45" s="68">
        <v>38</v>
      </c>
      <c r="C45" s="73" t="s">
        <v>43</v>
      </c>
      <c r="D45" s="74" t="s">
        <v>17</v>
      </c>
      <c r="E45" s="25" t="s">
        <v>575</v>
      </c>
      <c r="F45" s="75" t="s">
        <v>143</v>
      </c>
      <c r="G45" s="77"/>
      <c r="H45" s="66"/>
      <c r="I45" s="66"/>
      <c r="J45" s="7"/>
      <c r="K45" s="7"/>
    </row>
    <row r="46" spans="1:11" ht="18.75" customHeight="1" x14ac:dyDescent="0.25">
      <c r="A46" s="65"/>
      <c r="B46" s="68">
        <v>39</v>
      </c>
      <c r="C46" s="73" t="s">
        <v>43</v>
      </c>
      <c r="D46" s="74" t="s">
        <v>17</v>
      </c>
      <c r="E46" s="25" t="s">
        <v>575</v>
      </c>
      <c r="F46" s="75" t="s">
        <v>144</v>
      </c>
      <c r="G46" s="77"/>
      <c r="H46" s="66"/>
      <c r="I46" s="66"/>
      <c r="J46" s="7"/>
      <c r="K46" s="7"/>
    </row>
    <row r="47" spans="1:11" ht="18.75" customHeight="1" x14ac:dyDescent="0.25">
      <c r="A47" s="65"/>
      <c r="B47" s="68">
        <v>40</v>
      </c>
      <c r="C47" s="73" t="s">
        <v>43</v>
      </c>
      <c r="D47" s="74" t="s">
        <v>18</v>
      </c>
      <c r="E47" s="25" t="s">
        <v>434</v>
      </c>
      <c r="F47" s="75" t="s">
        <v>142</v>
      </c>
      <c r="G47" s="77"/>
      <c r="H47" s="66"/>
      <c r="I47" s="66"/>
      <c r="J47" s="7"/>
      <c r="K47" s="7"/>
    </row>
    <row r="48" spans="1:11" ht="18.75" customHeight="1" x14ac:dyDescent="0.25">
      <c r="A48" s="65"/>
      <c r="B48" s="68">
        <v>41</v>
      </c>
      <c r="C48" s="73" t="s">
        <v>43</v>
      </c>
      <c r="D48" s="74" t="s">
        <v>18</v>
      </c>
      <c r="E48" s="25" t="s">
        <v>434</v>
      </c>
      <c r="F48" s="75" t="s">
        <v>143</v>
      </c>
      <c r="G48" s="77"/>
      <c r="H48" s="66"/>
      <c r="I48" s="66"/>
      <c r="J48" s="7"/>
      <c r="K48" s="7"/>
    </row>
    <row r="49" spans="1:11" ht="18.75" customHeight="1" x14ac:dyDescent="0.25">
      <c r="A49" s="65"/>
      <c r="B49" s="68">
        <v>42</v>
      </c>
      <c r="C49" s="73" t="s">
        <v>43</v>
      </c>
      <c r="D49" s="74" t="s">
        <v>18</v>
      </c>
      <c r="E49" s="25" t="s">
        <v>434</v>
      </c>
      <c r="F49" s="75" t="s">
        <v>144</v>
      </c>
      <c r="G49" s="77"/>
      <c r="H49" s="66"/>
      <c r="I49" s="66"/>
      <c r="J49" s="7"/>
      <c r="K49" s="7"/>
    </row>
    <row r="50" spans="1:11" ht="36.75" customHeight="1" x14ac:dyDescent="0.25">
      <c r="A50" s="65"/>
      <c r="B50" s="68">
        <v>43</v>
      </c>
      <c r="C50" s="73" t="s">
        <v>43</v>
      </c>
      <c r="D50" s="74" t="s">
        <v>19</v>
      </c>
      <c r="E50" s="25" t="s">
        <v>435</v>
      </c>
      <c r="F50" s="75" t="s">
        <v>142</v>
      </c>
      <c r="G50" s="77"/>
      <c r="H50" s="66"/>
      <c r="I50" s="66"/>
      <c r="J50" s="7"/>
      <c r="K50" s="7"/>
    </row>
    <row r="51" spans="1:11" ht="36.75" customHeight="1" x14ac:dyDescent="0.25">
      <c r="A51" s="65"/>
      <c r="B51" s="68">
        <v>44</v>
      </c>
      <c r="C51" s="73" t="s">
        <v>43</v>
      </c>
      <c r="D51" s="74" t="s">
        <v>19</v>
      </c>
      <c r="E51" s="25" t="s">
        <v>435</v>
      </c>
      <c r="F51" s="75" t="s">
        <v>143</v>
      </c>
      <c r="G51" s="77"/>
      <c r="H51" s="66"/>
      <c r="I51" s="66"/>
      <c r="J51" s="7"/>
      <c r="K51" s="7"/>
    </row>
    <row r="52" spans="1:11" ht="36.75" customHeight="1" x14ac:dyDescent="0.25">
      <c r="A52" s="65"/>
      <c r="B52" s="68">
        <v>45</v>
      </c>
      <c r="C52" s="73" t="s">
        <v>43</v>
      </c>
      <c r="D52" s="74" t="s">
        <v>19</v>
      </c>
      <c r="E52" s="25" t="s">
        <v>435</v>
      </c>
      <c r="F52" s="75" t="s">
        <v>144</v>
      </c>
      <c r="G52" s="77"/>
      <c r="H52" s="66"/>
      <c r="I52" s="66"/>
      <c r="J52" s="7"/>
      <c r="K52" s="7"/>
    </row>
    <row r="53" spans="1:11" ht="18.75" customHeight="1" x14ac:dyDescent="0.25">
      <c r="A53" s="65"/>
      <c r="B53" s="68">
        <v>46</v>
      </c>
      <c r="C53" s="73" t="s">
        <v>43</v>
      </c>
      <c r="D53" s="74" t="s">
        <v>20</v>
      </c>
      <c r="E53" s="25" t="s">
        <v>436</v>
      </c>
      <c r="F53" s="75" t="s">
        <v>142</v>
      </c>
      <c r="G53" s="77"/>
      <c r="H53" s="66"/>
      <c r="I53" s="66"/>
      <c r="J53" s="7"/>
      <c r="K53" s="7"/>
    </row>
    <row r="54" spans="1:11" ht="18.75" customHeight="1" x14ac:dyDescent="0.25">
      <c r="A54" s="65"/>
      <c r="B54" s="68">
        <v>47</v>
      </c>
      <c r="C54" s="73" t="s">
        <v>43</v>
      </c>
      <c r="D54" s="74" t="s">
        <v>20</v>
      </c>
      <c r="E54" s="25" t="s">
        <v>436</v>
      </c>
      <c r="F54" s="75" t="s">
        <v>143</v>
      </c>
      <c r="G54" s="77"/>
      <c r="H54" s="66"/>
      <c r="I54" s="66"/>
      <c r="J54" s="7"/>
      <c r="K54" s="7"/>
    </row>
    <row r="55" spans="1:11" ht="18.75" customHeight="1" x14ac:dyDescent="0.25">
      <c r="A55" s="65"/>
      <c r="B55" s="68">
        <v>48</v>
      </c>
      <c r="C55" s="73" t="s">
        <v>43</v>
      </c>
      <c r="D55" s="74" t="s">
        <v>20</v>
      </c>
      <c r="E55" s="25" t="s">
        <v>436</v>
      </c>
      <c r="F55" s="75" t="s">
        <v>144</v>
      </c>
      <c r="G55" s="77"/>
      <c r="H55" s="66"/>
      <c r="I55" s="66"/>
      <c r="J55" s="7"/>
      <c r="K55" s="7"/>
    </row>
    <row r="56" spans="1:11" ht="36.75" customHeight="1" x14ac:dyDescent="0.25">
      <c r="A56" s="65"/>
      <c r="B56" s="68">
        <v>49</v>
      </c>
      <c r="C56" s="73" t="s">
        <v>43</v>
      </c>
      <c r="D56" s="74" t="s">
        <v>21</v>
      </c>
      <c r="E56" s="25" t="s">
        <v>140</v>
      </c>
      <c r="F56" s="75" t="s">
        <v>142</v>
      </c>
      <c r="G56" s="77"/>
      <c r="H56" s="66"/>
      <c r="I56" s="66"/>
      <c r="J56" s="7"/>
      <c r="K56" s="7"/>
    </row>
    <row r="57" spans="1:11" ht="36.75" customHeight="1" x14ac:dyDescent="0.25">
      <c r="A57" s="65"/>
      <c r="B57" s="68">
        <v>50</v>
      </c>
      <c r="C57" s="73" t="s">
        <v>43</v>
      </c>
      <c r="D57" s="74" t="s">
        <v>21</v>
      </c>
      <c r="E57" s="25" t="s">
        <v>140</v>
      </c>
      <c r="F57" s="75" t="s">
        <v>143</v>
      </c>
      <c r="G57" s="77"/>
      <c r="H57" s="66"/>
      <c r="I57" s="66"/>
      <c r="J57" s="7"/>
      <c r="K57" s="7"/>
    </row>
    <row r="58" spans="1:11" ht="36.75" customHeight="1" x14ac:dyDescent="0.25">
      <c r="A58" s="65"/>
      <c r="B58" s="68">
        <v>51</v>
      </c>
      <c r="C58" s="73" t="s">
        <v>43</v>
      </c>
      <c r="D58" s="74" t="s">
        <v>21</v>
      </c>
      <c r="E58" s="25" t="s">
        <v>140</v>
      </c>
      <c r="F58" s="75" t="s">
        <v>144</v>
      </c>
      <c r="G58" s="77"/>
      <c r="H58" s="66"/>
      <c r="I58" s="66"/>
      <c r="J58" s="7"/>
      <c r="K58" s="7"/>
    </row>
    <row r="59" spans="1:11" ht="18.75" customHeight="1" x14ac:dyDescent="0.25">
      <c r="A59" s="65"/>
      <c r="B59" s="68">
        <v>52</v>
      </c>
      <c r="C59" s="73" t="s">
        <v>43</v>
      </c>
      <c r="D59" s="74" t="s">
        <v>22</v>
      </c>
      <c r="E59" s="25" t="s">
        <v>437</v>
      </c>
      <c r="F59" s="75" t="s">
        <v>142</v>
      </c>
      <c r="G59" s="77"/>
      <c r="H59" s="66"/>
      <c r="I59" s="66"/>
      <c r="J59" s="7"/>
      <c r="K59" s="7"/>
    </row>
    <row r="60" spans="1:11" ht="18.75" customHeight="1" x14ac:dyDescent="0.25">
      <c r="A60" s="65"/>
      <c r="B60" s="68">
        <v>53</v>
      </c>
      <c r="C60" s="73" t="s">
        <v>43</v>
      </c>
      <c r="D60" s="74" t="s">
        <v>22</v>
      </c>
      <c r="E60" s="25" t="s">
        <v>437</v>
      </c>
      <c r="F60" s="75" t="s">
        <v>143</v>
      </c>
      <c r="G60" s="77"/>
      <c r="H60" s="66"/>
      <c r="I60" s="66"/>
      <c r="J60" s="7"/>
      <c r="K60" s="7"/>
    </row>
    <row r="61" spans="1:11" ht="18.75" customHeight="1" x14ac:dyDescent="0.25">
      <c r="A61" s="65"/>
      <c r="B61" s="68">
        <v>54</v>
      </c>
      <c r="C61" s="73" t="s">
        <v>43</v>
      </c>
      <c r="D61" s="74" t="s">
        <v>22</v>
      </c>
      <c r="E61" s="25" t="s">
        <v>437</v>
      </c>
      <c r="F61" s="75" t="s">
        <v>144</v>
      </c>
      <c r="G61" s="77"/>
      <c r="H61" s="66"/>
      <c r="I61" s="66"/>
      <c r="J61" s="7"/>
      <c r="K61" s="7"/>
    </row>
    <row r="62" spans="1:11" ht="18.75" customHeight="1" x14ac:dyDescent="0.25">
      <c r="A62" s="65"/>
      <c r="B62" s="68">
        <v>55</v>
      </c>
      <c r="C62" s="73" t="s">
        <v>43</v>
      </c>
      <c r="D62" s="74" t="s">
        <v>23</v>
      </c>
      <c r="E62" s="25" t="s">
        <v>438</v>
      </c>
      <c r="F62" s="75" t="s">
        <v>142</v>
      </c>
      <c r="G62" s="77"/>
      <c r="H62" s="66"/>
      <c r="I62" s="66"/>
      <c r="J62" s="7"/>
      <c r="K62" s="7"/>
    </row>
    <row r="63" spans="1:11" ht="18.75" customHeight="1" x14ac:dyDescent="0.25">
      <c r="A63" s="65"/>
      <c r="B63" s="68">
        <v>56</v>
      </c>
      <c r="C63" s="73" t="s">
        <v>43</v>
      </c>
      <c r="D63" s="74" t="s">
        <v>23</v>
      </c>
      <c r="E63" s="25" t="s">
        <v>438</v>
      </c>
      <c r="F63" s="75" t="s">
        <v>143</v>
      </c>
      <c r="G63" s="77"/>
      <c r="H63" s="66"/>
      <c r="I63" s="66"/>
      <c r="J63" s="7"/>
      <c r="K63" s="7"/>
    </row>
    <row r="64" spans="1:11" ht="18.75" customHeight="1" x14ac:dyDescent="0.25">
      <c r="A64" s="65"/>
      <c r="B64" s="68">
        <v>57</v>
      </c>
      <c r="C64" s="73" t="s">
        <v>43</v>
      </c>
      <c r="D64" s="74" t="s">
        <v>23</v>
      </c>
      <c r="E64" s="25" t="s">
        <v>438</v>
      </c>
      <c r="F64" s="75" t="s">
        <v>144</v>
      </c>
      <c r="G64" s="77"/>
      <c r="H64" s="66"/>
      <c r="I64" s="66"/>
      <c r="J64" s="7"/>
      <c r="K64" s="7"/>
    </row>
    <row r="65" spans="1:11" ht="18.75" customHeight="1" x14ac:dyDescent="0.25">
      <c r="A65" s="65"/>
      <c r="B65" s="68">
        <v>58</v>
      </c>
      <c r="C65" s="73" t="s">
        <v>43</v>
      </c>
      <c r="D65" s="74" t="s">
        <v>24</v>
      </c>
      <c r="E65" s="25" t="s">
        <v>439</v>
      </c>
      <c r="F65" s="75" t="s">
        <v>142</v>
      </c>
      <c r="G65" s="77"/>
      <c r="H65" s="66"/>
      <c r="I65" s="66"/>
      <c r="J65" s="7"/>
      <c r="K65" s="7"/>
    </row>
    <row r="66" spans="1:11" ht="18.75" customHeight="1" x14ac:dyDescent="0.25">
      <c r="A66" s="65"/>
      <c r="B66" s="68">
        <v>59</v>
      </c>
      <c r="C66" s="73" t="s">
        <v>43</v>
      </c>
      <c r="D66" s="74" t="s">
        <v>24</v>
      </c>
      <c r="E66" s="25" t="s">
        <v>439</v>
      </c>
      <c r="F66" s="75" t="s">
        <v>143</v>
      </c>
      <c r="G66" s="77"/>
      <c r="H66" s="66"/>
      <c r="I66" s="66"/>
      <c r="J66" s="7"/>
      <c r="K66" s="7"/>
    </row>
    <row r="67" spans="1:11" ht="18.75" customHeight="1" x14ac:dyDescent="0.25">
      <c r="A67" s="65"/>
      <c r="B67" s="68">
        <v>60</v>
      </c>
      <c r="C67" s="73" t="s">
        <v>43</v>
      </c>
      <c r="D67" s="74" t="s">
        <v>24</v>
      </c>
      <c r="E67" s="25" t="s">
        <v>439</v>
      </c>
      <c r="F67" s="75" t="s">
        <v>144</v>
      </c>
      <c r="G67" s="77"/>
      <c r="H67" s="66"/>
      <c r="I67" s="66"/>
      <c r="J67" s="7"/>
      <c r="K67" s="7"/>
    </row>
    <row r="68" spans="1:11" ht="18.75" customHeight="1" x14ac:dyDescent="0.25">
      <c r="A68" s="65"/>
      <c r="B68" s="68">
        <v>61</v>
      </c>
      <c r="C68" s="73" t="s">
        <v>43</v>
      </c>
      <c r="D68" s="74" t="s">
        <v>25</v>
      </c>
      <c r="E68" s="25" t="s">
        <v>440</v>
      </c>
      <c r="F68" s="75" t="s">
        <v>142</v>
      </c>
      <c r="G68" s="77"/>
      <c r="H68" s="66"/>
      <c r="I68" s="66"/>
      <c r="J68" s="7"/>
      <c r="K68" s="7"/>
    </row>
    <row r="69" spans="1:11" ht="18.75" customHeight="1" x14ac:dyDescent="0.25">
      <c r="A69" s="65"/>
      <c r="B69" s="68">
        <v>62</v>
      </c>
      <c r="C69" s="73" t="s">
        <v>43</v>
      </c>
      <c r="D69" s="74" t="s">
        <v>25</v>
      </c>
      <c r="E69" s="25" t="s">
        <v>440</v>
      </c>
      <c r="F69" s="75" t="s">
        <v>143</v>
      </c>
      <c r="G69" s="77"/>
      <c r="H69" s="66"/>
      <c r="I69" s="66"/>
      <c r="J69" s="7"/>
      <c r="K69" s="7"/>
    </row>
    <row r="70" spans="1:11" ht="18.75" customHeight="1" x14ac:dyDescent="0.25">
      <c r="A70" s="65"/>
      <c r="B70" s="68">
        <v>63</v>
      </c>
      <c r="C70" s="73" t="s">
        <v>43</v>
      </c>
      <c r="D70" s="74" t="s">
        <v>25</v>
      </c>
      <c r="E70" s="25" t="s">
        <v>440</v>
      </c>
      <c r="F70" s="75" t="s">
        <v>144</v>
      </c>
      <c r="G70" s="77"/>
      <c r="H70" s="66"/>
      <c r="I70" s="66"/>
      <c r="J70" s="7"/>
      <c r="K70" s="7"/>
    </row>
    <row r="71" spans="1:11" ht="18.75" customHeight="1" x14ac:dyDescent="0.25">
      <c r="A71" s="65"/>
      <c r="B71" s="68">
        <v>64</v>
      </c>
      <c r="C71" s="73" t="s">
        <v>43</v>
      </c>
      <c r="D71" s="74" t="s">
        <v>26</v>
      </c>
      <c r="E71" s="25" t="s">
        <v>141</v>
      </c>
      <c r="F71" s="75" t="s">
        <v>142</v>
      </c>
      <c r="G71" s="77"/>
      <c r="H71" s="66"/>
      <c r="I71" s="66"/>
      <c r="J71" s="7"/>
      <c r="K71" s="7"/>
    </row>
    <row r="72" spans="1:11" ht="18.75" customHeight="1" x14ac:dyDescent="0.25">
      <c r="A72" s="65"/>
      <c r="B72" s="68">
        <v>65</v>
      </c>
      <c r="C72" s="73" t="s">
        <v>43</v>
      </c>
      <c r="D72" s="74" t="s">
        <v>26</v>
      </c>
      <c r="E72" s="25" t="s">
        <v>141</v>
      </c>
      <c r="F72" s="75" t="s">
        <v>143</v>
      </c>
      <c r="G72" s="77"/>
      <c r="H72" s="66"/>
      <c r="I72" s="66"/>
      <c r="J72" s="7"/>
      <c r="K72" s="7"/>
    </row>
    <row r="73" spans="1:11" ht="18.75" customHeight="1" x14ac:dyDescent="0.25">
      <c r="A73" s="65"/>
      <c r="B73" s="68">
        <v>66</v>
      </c>
      <c r="C73" s="73" t="s">
        <v>43</v>
      </c>
      <c r="D73" s="74" t="s">
        <v>26</v>
      </c>
      <c r="E73" s="25" t="s">
        <v>141</v>
      </c>
      <c r="F73" s="75" t="s">
        <v>144</v>
      </c>
      <c r="G73" s="77"/>
      <c r="H73" s="66"/>
      <c r="I73" s="66"/>
      <c r="J73" s="7"/>
      <c r="K73" s="7"/>
    </row>
    <row r="74" spans="1:11" ht="18.75" customHeight="1" x14ac:dyDescent="0.25">
      <c r="A74" s="65"/>
      <c r="B74" s="68">
        <v>67</v>
      </c>
      <c r="C74" s="73" t="s">
        <v>43</v>
      </c>
      <c r="D74" s="74" t="s">
        <v>136</v>
      </c>
      <c r="E74" s="199"/>
      <c r="F74" s="75" t="s">
        <v>142</v>
      </c>
      <c r="G74" s="77"/>
      <c r="H74" s="66"/>
      <c r="I74" s="66"/>
      <c r="J74" s="7"/>
      <c r="K74" s="7"/>
    </row>
    <row r="75" spans="1:11" ht="18.75" customHeight="1" x14ac:dyDescent="0.25">
      <c r="A75" s="65"/>
      <c r="B75" s="68">
        <v>68</v>
      </c>
      <c r="C75" s="73" t="s">
        <v>43</v>
      </c>
      <c r="D75" s="74" t="s">
        <v>136</v>
      </c>
      <c r="E75" s="199"/>
      <c r="F75" s="75" t="s">
        <v>143</v>
      </c>
      <c r="G75" s="77"/>
      <c r="H75" s="66"/>
      <c r="I75" s="66"/>
      <c r="J75" s="7"/>
      <c r="K75" s="7"/>
    </row>
    <row r="76" spans="1:11" ht="18.75" customHeight="1" x14ac:dyDescent="0.25">
      <c r="A76" s="65"/>
      <c r="B76" s="68">
        <v>69</v>
      </c>
      <c r="C76" s="73" t="s">
        <v>43</v>
      </c>
      <c r="D76" s="74" t="s">
        <v>136</v>
      </c>
      <c r="E76" s="199"/>
      <c r="F76" s="75" t="s">
        <v>144</v>
      </c>
      <c r="G76" s="77"/>
      <c r="H76" s="66"/>
      <c r="I76" s="66"/>
      <c r="J76" s="7"/>
      <c r="K76" s="7"/>
    </row>
    <row r="77" spans="1:11" ht="18.75" customHeight="1" x14ac:dyDescent="0.25">
      <c r="A77" s="7"/>
      <c r="B77" s="68">
        <v>70</v>
      </c>
      <c r="C77" s="74" t="s">
        <v>253</v>
      </c>
      <c r="D77" s="74" t="s">
        <v>253</v>
      </c>
      <c r="E77" s="200"/>
      <c r="F77" s="75" t="s">
        <v>142</v>
      </c>
      <c r="G77" s="201">
        <f>SUM(G8,G11,G14,G17,G20,G23,G26,G29,G32,G35,G38,G41,G44,G47,G50,G53,G56,G59,G62,G65,G68,G71,G74)</f>
        <v>0</v>
      </c>
      <c r="H77" s="7"/>
      <c r="I77" s="7"/>
      <c r="J77" s="7"/>
      <c r="K77" s="7"/>
    </row>
    <row r="78" spans="1:11" ht="18.75" customHeight="1" x14ac:dyDescent="0.25">
      <c r="A78" s="7"/>
      <c r="B78" s="68">
        <v>71</v>
      </c>
      <c r="C78" s="74" t="s">
        <v>253</v>
      </c>
      <c r="D78" s="74" t="s">
        <v>253</v>
      </c>
      <c r="E78" s="200"/>
      <c r="F78" s="75" t="s">
        <v>143</v>
      </c>
      <c r="G78" s="201">
        <f>SUM(G9,G12,G15,G18,G21,G24,G27,G30,G33,G36,G39,G42,G45,G48,G51,G54,G57,G60,G63,G66,G69,G72,G75)</f>
        <v>0</v>
      </c>
      <c r="H78" s="7"/>
      <c r="I78" s="7"/>
      <c r="J78" s="7"/>
      <c r="K78" s="7"/>
    </row>
    <row r="79" spans="1:11" ht="18.75" customHeight="1" x14ac:dyDescent="0.25">
      <c r="A79" s="7"/>
      <c r="B79" s="68">
        <v>72</v>
      </c>
      <c r="C79" s="74" t="s">
        <v>253</v>
      </c>
      <c r="D79" s="74" t="s">
        <v>253</v>
      </c>
      <c r="E79" s="200"/>
      <c r="F79" s="75" t="s">
        <v>144</v>
      </c>
      <c r="G79" s="201">
        <f>SUM(G10,G13,G16,G19,G22,G25,G28,G31,G34,G37,G40,G43,G46,G49,G52,G55,G58,G61,G64,G67,G70,G73,G76)</f>
        <v>0</v>
      </c>
      <c r="H79" s="7"/>
      <c r="I79" s="7"/>
      <c r="J79" s="7"/>
      <c r="K79" s="7"/>
    </row>
    <row r="80" spans="1:11" ht="17.25" customHeight="1" x14ac:dyDescent="0.25">
      <c r="A80" s="7"/>
      <c r="B80" s="7"/>
      <c r="C80" s="66"/>
      <c r="D80" s="66"/>
      <c r="E80" s="66"/>
      <c r="F80" s="66"/>
      <c r="G80" s="66"/>
      <c r="H80" s="7"/>
      <c r="I80" s="7"/>
      <c r="J80" s="7"/>
      <c r="K80" s="7"/>
    </row>
    <row r="81" spans="1:11" ht="17.25" customHeight="1" x14ac:dyDescent="0.25">
      <c r="A81" s="7"/>
      <c r="B81" s="7"/>
      <c r="C81" s="66"/>
      <c r="D81" s="66"/>
      <c r="E81" s="66"/>
      <c r="F81" s="66"/>
      <c r="G81" s="66"/>
      <c r="H81" s="7"/>
      <c r="I81" s="7"/>
      <c r="J81" s="7"/>
      <c r="K81" s="7"/>
    </row>
    <row r="82" spans="1:1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x14ac:dyDescent="0.25">
      <c r="H91" s="7"/>
      <c r="I91" s="7"/>
      <c r="J91" s="7"/>
      <c r="K91" s="7"/>
    </row>
  </sheetData>
  <autoFilter ref="C7:F79" xr:uid="{00000000-0009-0000-0000-000007000000}"/>
  <dataValidations count="1">
    <dataValidation type="decimal" operator="greaterThanOrEqual" showInputMessage="1" showErrorMessage="1" sqref="G8:G76" xr:uid="{00000000-0002-0000-0700-000000000000}">
      <formula1>0</formula1>
    </dataValidation>
  </dataValidations>
  <pageMargins left="0.7" right="0.7" top="0.75" bottom="0.75" header="0.3" footer="0.3"/>
  <pageSetup orientation="portrait" r:id="rId1"/>
  <headerFooter>
    <oddHeader>&amp;LSB/21/151/07c&amp;R&amp;"Arial"&amp;10&amp;K000000 ECB-PUBLIC&amp;1#_x000D_&amp;"Calibri"&amp;11&amp;K000000&amp;"-,Bold"ECB-CONFIDENTIAL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I347"/>
  <sheetViews>
    <sheetView zoomScale="70" zoomScaleNormal="70" workbookViewId="0">
      <selection activeCell="B1" sqref="B1"/>
    </sheetView>
  </sheetViews>
  <sheetFormatPr defaultColWidth="9.109375" defaultRowHeight="13.8" x14ac:dyDescent="0.25"/>
  <cols>
    <col min="1" max="1" width="9.109375" style="13"/>
    <col min="2" max="2" width="9.109375" style="13" customWidth="1"/>
    <col min="3" max="3" width="9.109375" style="13" hidden="1" customWidth="1"/>
    <col min="4" max="4" width="13.5546875" style="13" bestFit="1" customWidth="1"/>
    <col min="5" max="5" width="24.109375" style="13" hidden="1" customWidth="1"/>
    <col min="6" max="6" width="15.88671875" style="13" customWidth="1"/>
    <col min="7" max="7" width="13" style="13" bestFit="1" customWidth="1"/>
    <col min="8" max="9" width="13.5546875" style="13" bestFit="1" customWidth="1"/>
    <col min="10" max="10" width="27.5546875" style="13" customWidth="1"/>
    <col min="11" max="11" width="27.88671875" style="13" bestFit="1" customWidth="1"/>
    <col min="12" max="12" width="19.44140625" style="13" bestFit="1" customWidth="1"/>
    <col min="13" max="13" width="20.5546875" style="13" bestFit="1" customWidth="1"/>
    <col min="14" max="14" width="19.44140625" style="13" bestFit="1" customWidth="1"/>
    <col min="15" max="15" width="21" style="7" bestFit="1" customWidth="1"/>
    <col min="16" max="16" width="21" style="13" bestFit="1" customWidth="1"/>
    <col min="17" max="17" width="17" style="13" bestFit="1" customWidth="1"/>
    <col min="18" max="18" width="17.44140625" style="13" customWidth="1"/>
    <col min="19" max="19" width="17.44140625" style="13" bestFit="1" customWidth="1"/>
    <col min="20" max="20" width="19.5546875" style="13" bestFit="1" customWidth="1"/>
    <col min="21" max="21" width="22.5546875" style="13" bestFit="1" customWidth="1"/>
    <col min="22" max="22" width="13.5546875" style="13" bestFit="1" customWidth="1"/>
    <col min="23" max="23" width="14.109375" style="13" bestFit="1" customWidth="1"/>
    <col min="24" max="24" width="17" style="13" bestFit="1" customWidth="1"/>
    <col min="25" max="25" width="9.109375" style="13"/>
    <col min="26" max="26" width="37.109375" style="13" customWidth="1"/>
    <col min="27" max="27" width="15.44140625" style="13" bestFit="1" customWidth="1"/>
    <col min="28" max="28" width="9.109375" style="13"/>
    <col min="29" max="35" width="14" style="13" customWidth="1"/>
    <col min="36" max="16384" width="9.109375" style="13"/>
  </cols>
  <sheetData>
    <row r="1" spans="1:35" ht="50.25" customHeight="1" x14ac:dyDescent="0.35">
      <c r="A1" s="7"/>
      <c r="B1" s="100" t="s">
        <v>665</v>
      </c>
      <c r="C1" s="100"/>
      <c r="D1" s="101"/>
      <c r="E1" s="101"/>
      <c r="F1" s="7"/>
      <c r="G1" s="7"/>
      <c r="H1" s="7"/>
      <c r="I1" s="7"/>
      <c r="J1" s="7"/>
      <c r="K1" s="7"/>
      <c r="L1" s="7"/>
      <c r="M1" s="7"/>
      <c r="N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35" ht="20.399999999999999" x14ac:dyDescent="0.35">
      <c r="A2" s="7"/>
      <c r="B2" s="101"/>
      <c r="C2" s="101"/>
      <c r="D2" s="101"/>
      <c r="E2" s="101"/>
      <c r="F2" s="7"/>
      <c r="G2" s="7"/>
      <c r="H2" s="7"/>
      <c r="I2" s="7"/>
      <c r="J2" s="7"/>
      <c r="K2" s="7"/>
      <c r="L2" s="7"/>
      <c r="M2" s="7"/>
      <c r="N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35" ht="15.75" customHeight="1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F3" s="213" t="s">
        <v>588</v>
      </c>
      <c r="AG3" s="213"/>
      <c r="AH3" s="213"/>
      <c r="AI3" s="213"/>
    </row>
    <row r="4" spans="1:35" ht="15.75" customHeight="1" thickBot="1" x14ac:dyDescent="0.3">
      <c r="A4" s="7"/>
      <c r="B4" s="7"/>
      <c r="C4" s="7"/>
      <c r="D4" s="7"/>
      <c r="E4" s="86">
        <v>1</v>
      </c>
      <c r="F4" s="86">
        <v>1</v>
      </c>
      <c r="G4" s="86">
        <v>2</v>
      </c>
      <c r="H4" s="86">
        <v>3</v>
      </c>
      <c r="I4" s="86">
        <v>4</v>
      </c>
      <c r="J4" s="86">
        <v>5</v>
      </c>
      <c r="K4" s="86">
        <v>6</v>
      </c>
      <c r="L4" s="86">
        <v>7</v>
      </c>
      <c r="M4" s="86">
        <v>8</v>
      </c>
      <c r="N4" s="86">
        <v>9</v>
      </c>
      <c r="O4" s="86">
        <v>10</v>
      </c>
      <c r="P4" s="86">
        <v>11</v>
      </c>
      <c r="Q4" s="86">
        <v>12</v>
      </c>
      <c r="R4" s="86">
        <v>13</v>
      </c>
      <c r="S4" s="86">
        <v>14</v>
      </c>
      <c r="T4" s="86">
        <v>15</v>
      </c>
      <c r="U4" s="86">
        <v>16</v>
      </c>
      <c r="V4" s="86">
        <v>17</v>
      </c>
      <c r="W4" s="86">
        <v>18</v>
      </c>
      <c r="X4" s="64">
        <v>19</v>
      </c>
      <c r="Y4" s="7"/>
      <c r="Z4" s="7"/>
      <c r="AA4" s="76">
        <v>20</v>
      </c>
      <c r="AB4" s="7"/>
      <c r="AC4" s="76">
        <v>21</v>
      </c>
      <c r="AD4" s="76">
        <v>22</v>
      </c>
      <c r="AE4" s="76">
        <v>23</v>
      </c>
      <c r="AF4" s="76">
        <v>24</v>
      </c>
      <c r="AG4" s="76">
        <v>25</v>
      </c>
      <c r="AH4" s="76">
        <v>26</v>
      </c>
      <c r="AI4" s="76">
        <v>27</v>
      </c>
    </row>
    <row r="5" spans="1:35" ht="92.4" customHeight="1" thickBot="1" x14ac:dyDescent="0.3">
      <c r="A5" s="7"/>
      <c r="B5" s="87" t="s">
        <v>57</v>
      </c>
      <c r="C5" s="87" t="s">
        <v>27</v>
      </c>
      <c r="D5" s="88" t="s">
        <v>132</v>
      </c>
      <c r="E5" s="88" t="s">
        <v>145</v>
      </c>
      <c r="F5" s="88" t="s">
        <v>574</v>
      </c>
      <c r="G5" s="88" t="s">
        <v>550</v>
      </c>
      <c r="H5" s="88" t="s">
        <v>551</v>
      </c>
      <c r="I5" s="88" t="s">
        <v>552</v>
      </c>
      <c r="J5" s="88" t="s">
        <v>586</v>
      </c>
      <c r="K5" s="88" t="s">
        <v>585</v>
      </c>
      <c r="L5" s="88" t="s">
        <v>553</v>
      </c>
      <c r="M5" s="88" t="s">
        <v>554</v>
      </c>
      <c r="N5" s="88" t="s">
        <v>555</v>
      </c>
      <c r="O5" s="168" t="s">
        <v>556</v>
      </c>
      <c r="P5" s="88" t="s">
        <v>557</v>
      </c>
      <c r="Q5" s="88" t="s">
        <v>558</v>
      </c>
      <c r="R5" s="88" t="s">
        <v>559</v>
      </c>
      <c r="S5" s="88" t="s">
        <v>560</v>
      </c>
      <c r="T5" s="88" t="s">
        <v>561</v>
      </c>
      <c r="U5" s="88" t="s">
        <v>562</v>
      </c>
      <c r="V5" s="88" t="s">
        <v>580</v>
      </c>
      <c r="W5" s="89" t="s">
        <v>563</v>
      </c>
      <c r="X5" s="89" t="s">
        <v>564</v>
      </c>
      <c r="Y5" s="65"/>
      <c r="Z5" s="162" t="s">
        <v>565</v>
      </c>
      <c r="AA5" s="192">
        <f>COUNTIFS(L6:L335,"&gt;0",M6:M335,"&gt;0",K6:K335,"&gt;0")</f>
        <v>0</v>
      </c>
      <c r="AB5" s="7"/>
      <c r="AC5" s="72" t="s">
        <v>571</v>
      </c>
      <c r="AD5" s="72" t="s">
        <v>572</v>
      </c>
      <c r="AE5" s="72" t="s">
        <v>573</v>
      </c>
      <c r="AF5" s="72" t="s">
        <v>587</v>
      </c>
      <c r="AG5" s="72" t="s">
        <v>581</v>
      </c>
      <c r="AH5" s="72" t="s">
        <v>582</v>
      </c>
      <c r="AI5" s="72" t="s">
        <v>668</v>
      </c>
    </row>
    <row r="6" spans="1:35" ht="15.75" customHeight="1" thickBot="1" x14ac:dyDescent="0.3">
      <c r="A6" s="7"/>
      <c r="B6" s="91">
        <v>1</v>
      </c>
      <c r="C6" s="91">
        <v>1</v>
      </c>
      <c r="D6" s="92" t="s">
        <v>5</v>
      </c>
      <c r="E6" s="163" t="s">
        <v>259</v>
      </c>
      <c r="F6" s="93"/>
      <c r="G6" s="30"/>
      <c r="H6" s="30"/>
      <c r="I6" s="30"/>
      <c r="J6" s="78"/>
      <c r="K6" s="78"/>
      <c r="L6" s="78"/>
      <c r="M6" s="78"/>
      <c r="N6" s="78"/>
      <c r="O6" s="121">
        <f>IF(AND(L6&gt;0,M6&gt;0), L6+M6,0)</f>
        <v>0</v>
      </c>
      <c r="P6" s="193">
        <f>IF(AND(L6&gt;0,M6&gt;0,N6&gt;0), L6+M6+N6,0)</f>
        <v>0</v>
      </c>
      <c r="Q6" s="193">
        <f>IF(AND(M2_Metrika2!K6 &lt;&gt; "", M2_Metrika2!K6 &lt;&gt; 0), (L6/M2_Metrika2!K6),0)</f>
        <v>0</v>
      </c>
      <c r="R6" s="193">
        <f>IF(AND(K6 &lt;&gt; "", K6 &lt;&gt; 0), (M6/K6),0)</f>
        <v>0</v>
      </c>
      <c r="S6" s="193">
        <f>IF(AND(K6 &lt;&gt; "", K6 &lt;&gt; 0), (N6/K6),0)</f>
        <v>0</v>
      </c>
      <c r="T6" s="193">
        <f>IF(AND(M2_Metrika2!K6 &lt;&gt; "", M2_Metrika2!K6 &lt;&gt; 0), (O6/M2_Metrika2!K6),0)</f>
        <v>0</v>
      </c>
      <c r="U6" s="193">
        <f>IF(AND(M2_Metrika2!K6 &lt;&gt; "", M2_Metrika2!K6 &lt;&gt; 0), (P6/M2_Metrika2!K6),0)</f>
        <v>0</v>
      </c>
      <c r="V6" s="79"/>
      <c r="W6" s="193">
        <f>IF(AND($AA$7 &lt;&gt; "", $AA$7 &lt;&gt; 0), ((J6*T6)/$AA$7),0)</f>
        <v>0</v>
      </c>
      <c r="X6" s="194">
        <f>IF(AND($AA$8 &lt;&gt; "", $AA$8 &lt;&gt; 0), ((J6*U6)/$AA$8),0)</f>
        <v>0</v>
      </c>
      <c r="Y6" s="7"/>
      <c r="Z6" s="90" t="s">
        <v>566</v>
      </c>
      <c r="AA6" s="195">
        <f>COUNTIFS(L6:L335,"&gt;0",M6:M335,"&gt;0",N6:N335,"&gt;0",K6:K335,"&gt;0")</f>
        <v>0</v>
      </c>
      <c r="AB6" s="7"/>
      <c r="AC6" s="159"/>
      <c r="AD6" s="40"/>
      <c r="AE6" s="40"/>
      <c r="AF6" s="40"/>
      <c r="AG6" s="40"/>
      <c r="AH6" s="40"/>
      <c r="AI6" s="40"/>
    </row>
    <row r="7" spans="1:35" ht="15.75" customHeight="1" thickBot="1" x14ac:dyDescent="0.3">
      <c r="A7" s="7"/>
      <c r="B7" s="94">
        <v>2</v>
      </c>
      <c r="C7" s="94">
        <v>2</v>
      </c>
      <c r="D7" s="95" t="s">
        <v>5</v>
      </c>
      <c r="E7" s="164" t="s">
        <v>259</v>
      </c>
      <c r="F7" s="96"/>
      <c r="G7" s="30"/>
      <c r="H7" s="30"/>
      <c r="I7" s="30"/>
      <c r="J7" s="80"/>
      <c r="K7" s="80"/>
      <c r="L7" s="80"/>
      <c r="M7" s="80"/>
      <c r="N7" s="80"/>
      <c r="O7" s="121">
        <f t="shared" ref="O7:O19" si="0">IF(AND(L7&gt;0,M7&gt;0), L7+M7,0)</f>
        <v>0</v>
      </c>
      <c r="P7" s="121">
        <f>IF(AND(L7&gt;0,M7&gt;0,N7&gt;0), L7+M7+N7,0)</f>
        <v>0</v>
      </c>
      <c r="Q7" s="121">
        <f>IF(AND(M2_Metrika2!K7 &lt;&gt; "", M2_Metrika2!K7 &lt;&gt; 0), (L7/M2_Metrika2!K7),0)</f>
        <v>0</v>
      </c>
      <c r="R7" s="121">
        <f t="shared" ref="R7:R19" si="1">IF(AND(K7 &lt;&gt; "", K7 &lt;&gt; 0), (M7/K7),0)</f>
        <v>0</v>
      </c>
      <c r="S7" s="121">
        <f t="shared" ref="S7:S19" si="2">IF(AND(K7 &lt;&gt; "", K7 &lt;&gt; 0), (N7/K7),0)</f>
        <v>0</v>
      </c>
      <c r="T7" s="121">
        <f>IF(AND(M2_Metrika2!K7 &lt;&gt; "", M2_Metrika2!K7 &lt;&gt; 0), (O7/M2_Metrika2!K7),0)</f>
        <v>0</v>
      </c>
      <c r="U7" s="121">
        <f>IF(AND(M2_Metrika2!K7 &lt;&gt; "", M2_Metrika2!K7 &lt;&gt; 0), (P7/M2_Metrika2!K7),0)</f>
        <v>0</v>
      </c>
      <c r="V7" s="81"/>
      <c r="W7" s="121">
        <f>IF(AND($AA$7 &lt;&gt; "", $AA$7 &lt;&gt; 0), ((J7*T7)/$AA$7),0)</f>
        <v>0</v>
      </c>
      <c r="X7" s="196">
        <f>IF(AND($AA$8 &lt;&gt; "", $AA$8 &lt;&gt; 0), ((J7*U7)/$AA$8),0)</f>
        <v>0</v>
      </c>
      <c r="Y7" s="7"/>
      <c r="Z7" s="90" t="s">
        <v>567</v>
      </c>
      <c r="AA7" s="195">
        <f>SUMIFS(J6:J335,L6:L335,"&gt;0",M6:M335,"&gt;0",K6:K335,"&gt;0")</f>
        <v>0</v>
      </c>
      <c r="AB7" s="7"/>
      <c r="AC7" s="159"/>
      <c r="AD7" s="40"/>
      <c r="AE7" s="40"/>
      <c r="AF7" s="40"/>
      <c r="AG7" s="40"/>
      <c r="AH7" s="40"/>
      <c r="AI7" s="40"/>
    </row>
    <row r="8" spans="1:35" ht="15.75" customHeight="1" thickBot="1" x14ac:dyDescent="0.3">
      <c r="A8" s="7"/>
      <c r="B8" s="94">
        <v>3</v>
      </c>
      <c r="C8" s="94">
        <v>3</v>
      </c>
      <c r="D8" s="95" t="s">
        <v>5</v>
      </c>
      <c r="E8" s="164" t="s">
        <v>259</v>
      </c>
      <c r="F8" s="96"/>
      <c r="G8" s="30"/>
      <c r="H8" s="30"/>
      <c r="I8" s="30"/>
      <c r="J8" s="80"/>
      <c r="K8" s="80"/>
      <c r="L8" s="80"/>
      <c r="M8" s="80"/>
      <c r="N8" s="80"/>
      <c r="O8" s="121">
        <f t="shared" si="0"/>
        <v>0</v>
      </c>
      <c r="P8" s="121">
        <f t="shared" ref="P8:P19" si="3">IF(AND(L8&gt;0,M8&gt;0,N8&gt;0), L8+M8+N8,0)</f>
        <v>0</v>
      </c>
      <c r="Q8" s="121">
        <f>IF(AND(M2_Metrika2!K8 &lt;&gt; "", M2_Metrika2!K8 &lt;&gt; 0), (L8/M2_Metrika2!K8),0)</f>
        <v>0</v>
      </c>
      <c r="R8" s="121">
        <f>IF(AND(K8 &lt;&gt; "", K8 &lt;&gt; 0), (M8/K8),0)</f>
        <v>0</v>
      </c>
      <c r="S8" s="121">
        <f t="shared" si="2"/>
        <v>0</v>
      </c>
      <c r="T8" s="121">
        <f>IF(AND(M2_Metrika2!K8 &lt;&gt; "", M2_Metrika2!K8 &lt;&gt; 0), (O8/M2_Metrika2!K8),0)</f>
        <v>0</v>
      </c>
      <c r="U8" s="121">
        <f>IF(AND(M2_Metrika2!K8 &lt;&gt; "", M2_Metrika2!K8 &lt;&gt; 0), (P8/M2_Metrika2!K8),0)</f>
        <v>0</v>
      </c>
      <c r="V8" s="81"/>
      <c r="W8" s="121">
        <f t="shared" ref="W8:W70" si="4">IF(AND($AA$7 &lt;&gt; "", $AA$7 &lt;&gt; 0), ((J8*T8)/$AA$7),0)</f>
        <v>0</v>
      </c>
      <c r="X8" s="196">
        <f t="shared" ref="X8:X70" si="5">IF(AND($AA$8 &lt;&gt; "", $AA$8 &lt;&gt; 0), ((J8*U8)/$AA$8),0)</f>
        <v>0</v>
      </c>
      <c r="Y8" s="7"/>
      <c r="Z8" s="90" t="s">
        <v>568</v>
      </c>
      <c r="AA8" s="195">
        <f>SUMIFS(J6:J335,L6:L335,"&gt;0",M6:M335,"&gt;0",N6:N335,"&gt;0",K6:K335,"&gt;0")</f>
        <v>0</v>
      </c>
      <c r="AB8" s="7"/>
      <c r="AC8" s="159"/>
      <c r="AD8" s="40"/>
      <c r="AE8" s="40"/>
      <c r="AF8" s="40"/>
      <c r="AG8" s="40"/>
      <c r="AH8" s="40"/>
      <c r="AI8" s="40"/>
    </row>
    <row r="9" spans="1:35" ht="15.75" customHeight="1" thickBot="1" x14ac:dyDescent="0.3">
      <c r="A9" s="7"/>
      <c r="B9" s="94">
        <v>4</v>
      </c>
      <c r="C9" s="94">
        <v>4</v>
      </c>
      <c r="D9" s="95" t="s">
        <v>5</v>
      </c>
      <c r="E9" s="164" t="s">
        <v>259</v>
      </c>
      <c r="F9" s="96"/>
      <c r="G9" s="30"/>
      <c r="H9" s="30"/>
      <c r="I9" s="30"/>
      <c r="J9" s="80"/>
      <c r="K9" s="80"/>
      <c r="L9" s="80"/>
      <c r="M9" s="80"/>
      <c r="N9" s="80"/>
      <c r="O9" s="121">
        <f t="shared" si="0"/>
        <v>0</v>
      </c>
      <c r="P9" s="121">
        <f t="shared" si="3"/>
        <v>0</v>
      </c>
      <c r="Q9" s="121">
        <f>IF(AND(M2_Metrika2!K9 &lt;&gt; "", M2_Metrika2!K9 &lt;&gt; 0), (L9/M2_Metrika2!K9),0)</f>
        <v>0</v>
      </c>
      <c r="R9" s="121">
        <f t="shared" si="1"/>
        <v>0</v>
      </c>
      <c r="S9" s="121">
        <f t="shared" si="2"/>
        <v>0</v>
      </c>
      <c r="T9" s="121">
        <f>IF(AND(M2_Metrika2!K9 &lt;&gt; "", M2_Metrika2!K9 &lt;&gt; 0), (O9/M2_Metrika2!K9),0)</f>
        <v>0</v>
      </c>
      <c r="U9" s="121">
        <f>IF(AND(M2_Metrika2!K9 &lt;&gt; "", M2_Metrika2!K9 &lt;&gt; 0), (P9/M2_Metrika2!K9),0)</f>
        <v>0</v>
      </c>
      <c r="V9" s="81"/>
      <c r="W9" s="121">
        <f>IF(AND($AA$7 &lt;&gt; "", $AA$7 &lt;&gt; 0), ((J9*T9)/$AA$7),0)</f>
        <v>0</v>
      </c>
      <c r="X9" s="196">
        <f t="shared" si="5"/>
        <v>0</v>
      </c>
      <c r="Y9" s="7"/>
      <c r="Z9" s="90" t="s">
        <v>569</v>
      </c>
      <c r="AA9" s="121">
        <f>SUM(W6:W335)</f>
        <v>0</v>
      </c>
      <c r="AB9" s="7"/>
      <c r="AC9" s="159"/>
      <c r="AD9" s="40"/>
      <c r="AE9" s="40"/>
      <c r="AF9" s="40"/>
      <c r="AG9" s="40"/>
      <c r="AH9" s="40"/>
      <c r="AI9" s="40"/>
    </row>
    <row r="10" spans="1:35" ht="15.75" customHeight="1" thickBot="1" x14ac:dyDescent="0.3">
      <c r="A10" s="7"/>
      <c r="B10" s="94">
        <v>5</v>
      </c>
      <c r="C10" s="94">
        <v>5</v>
      </c>
      <c r="D10" s="95" t="s">
        <v>5</v>
      </c>
      <c r="E10" s="164" t="s">
        <v>259</v>
      </c>
      <c r="F10" s="96"/>
      <c r="G10" s="30"/>
      <c r="H10" s="30"/>
      <c r="I10" s="30"/>
      <c r="J10" s="80"/>
      <c r="K10" s="80"/>
      <c r="L10" s="80"/>
      <c r="M10" s="80"/>
      <c r="N10" s="80"/>
      <c r="O10" s="121">
        <f t="shared" si="0"/>
        <v>0</v>
      </c>
      <c r="P10" s="121">
        <f t="shared" si="3"/>
        <v>0</v>
      </c>
      <c r="Q10" s="121">
        <f>IF(AND(M2_Metrika2!K10 &lt;&gt; "", M2_Metrika2!K10 &lt;&gt; 0), (L10/M2_Metrika2!K10),0)</f>
        <v>0</v>
      </c>
      <c r="R10" s="121">
        <f t="shared" si="1"/>
        <v>0</v>
      </c>
      <c r="S10" s="121">
        <f t="shared" si="2"/>
        <v>0</v>
      </c>
      <c r="T10" s="121">
        <f>IF(AND(M2_Metrika2!K10 &lt;&gt; "", M2_Metrika2!K10 &lt;&gt; 0), (O10/M2_Metrika2!K10),0)</f>
        <v>0</v>
      </c>
      <c r="U10" s="121">
        <f>IF(AND(M2_Metrika2!K10 &lt;&gt; "", M2_Metrika2!K10 &lt;&gt; 0), (P10/M2_Metrika2!K10),0)</f>
        <v>0</v>
      </c>
      <c r="V10" s="81"/>
      <c r="W10" s="121">
        <f t="shared" si="4"/>
        <v>0</v>
      </c>
      <c r="X10" s="196">
        <f t="shared" si="5"/>
        <v>0</v>
      </c>
      <c r="Y10" s="7"/>
      <c r="Z10" s="90" t="s">
        <v>570</v>
      </c>
      <c r="AA10" s="121">
        <f>SUM(X6:X335)</f>
        <v>0</v>
      </c>
      <c r="AB10" s="7"/>
      <c r="AC10" s="159"/>
      <c r="AD10" s="40"/>
      <c r="AE10" s="40"/>
      <c r="AF10" s="40"/>
      <c r="AG10" s="40"/>
      <c r="AH10" s="40"/>
      <c r="AI10" s="40"/>
    </row>
    <row r="11" spans="1:35" x14ac:dyDescent="0.25">
      <c r="A11" s="7"/>
      <c r="B11" s="94">
        <v>6</v>
      </c>
      <c r="C11" s="94">
        <v>6</v>
      </c>
      <c r="D11" s="95" t="s">
        <v>5</v>
      </c>
      <c r="E11" s="164" t="s">
        <v>259</v>
      </c>
      <c r="F11" s="96"/>
      <c r="G11" s="30"/>
      <c r="H11" s="30"/>
      <c r="I11" s="30"/>
      <c r="J11" s="80"/>
      <c r="K11" s="80"/>
      <c r="L11" s="80"/>
      <c r="M11" s="80"/>
      <c r="N11" s="80"/>
      <c r="O11" s="121">
        <f t="shared" si="0"/>
        <v>0</v>
      </c>
      <c r="P11" s="121">
        <f t="shared" si="3"/>
        <v>0</v>
      </c>
      <c r="Q11" s="121">
        <f>IF(AND(M2_Metrika2!K11 &lt;&gt; "", M2_Metrika2!K11 &lt;&gt; 0), (L11/M2_Metrika2!K11),0)</f>
        <v>0</v>
      </c>
      <c r="R11" s="121">
        <f>IF(AND(K11 &lt;&gt; "", K11 &lt;&gt; 0), (M11/K11),0)</f>
        <v>0</v>
      </c>
      <c r="S11" s="121">
        <f t="shared" si="2"/>
        <v>0</v>
      </c>
      <c r="T11" s="121">
        <f>IF(AND(M2_Metrika2!K11 &lt;&gt; "", M2_Metrika2!K11 &lt;&gt; 0), (O11/M2_Metrika2!K11),0)</f>
        <v>0</v>
      </c>
      <c r="U11" s="121">
        <f>IF(AND(M2_Metrika2!K11 &lt;&gt; "", M2_Metrika2!K11 &lt;&gt; 0), (P11/M2_Metrika2!K11),0)</f>
        <v>0</v>
      </c>
      <c r="V11" s="81"/>
      <c r="W11" s="121">
        <f t="shared" si="4"/>
        <v>0</v>
      </c>
      <c r="X11" s="196">
        <f t="shared" si="5"/>
        <v>0</v>
      </c>
      <c r="Y11" s="7"/>
      <c r="Z11" s="7"/>
      <c r="AA11" s="7"/>
      <c r="AB11" s="7"/>
      <c r="AC11" s="159"/>
      <c r="AD11" s="40"/>
      <c r="AE11" s="40"/>
      <c r="AF11" s="40"/>
      <c r="AG11" s="40"/>
      <c r="AH11" s="40"/>
      <c r="AI11" s="40"/>
    </row>
    <row r="12" spans="1:35" x14ac:dyDescent="0.25">
      <c r="A12" s="7"/>
      <c r="B12" s="94">
        <v>7</v>
      </c>
      <c r="C12" s="94">
        <v>7</v>
      </c>
      <c r="D12" s="95" t="s">
        <v>5</v>
      </c>
      <c r="E12" s="164" t="s">
        <v>259</v>
      </c>
      <c r="F12" s="96"/>
      <c r="G12" s="30"/>
      <c r="H12" s="30"/>
      <c r="I12" s="30"/>
      <c r="J12" s="80"/>
      <c r="K12" s="80"/>
      <c r="L12" s="80"/>
      <c r="M12" s="80"/>
      <c r="N12" s="80"/>
      <c r="O12" s="121">
        <f t="shared" si="0"/>
        <v>0</v>
      </c>
      <c r="P12" s="121">
        <f t="shared" si="3"/>
        <v>0</v>
      </c>
      <c r="Q12" s="121">
        <f>IF(AND(M2_Metrika2!K12 &lt;&gt; "", M2_Metrika2!K12 &lt;&gt; 0), (L12/M2_Metrika2!K12),0)</f>
        <v>0</v>
      </c>
      <c r="R12" s="121">
        <f t="shared" si="1"/>
        <v>0</v>
      </c>
      <c r="S12" s="121">
        <f t="shared" si="2"/>
        <v>0</v>
      </c>
      <c r="T12" s="121">
        <f>IF(AND(M2_Metrika2!K12 &lt;&gt; "", M2_Metrika2!K12 &lt;&gt; 0), (O12/M2_Metrika2!K12),0)</f>
        <v>0</v>
      </c>
      <c r="U12" s="121">
        <f>IF(AND(M2_Metrika2!K12 &lt;&gt; "", M2_Metrika2!K12 &lt;&gt; 0), (P12/M2_Metrika2!K12),0)</f>
        <v>0</v>
      </c>
      <c r="V12" s="81"/>
      <c r="W12" s="121">
        <f t="shared" si="4"/>
        <v>0</v>
      </c>
      <c r="X12" s="196">
        <f t="shared" si="5"/>
        <v>0</v>
      </c>
      <c r="Y12" s="7"/>
      <c r="Z12" s="7"/>
      <c r="AA12" s="7"/>
      <c r="AB12" s="7"/>
      <c r="AC12" s="159"/>
      <c r="AD12" s="40"/>
      <c r="AE12" s="40"/>
      <c r="AF12" s="40"/>
      <c r="AG12" s="40"/>
      <c r="AH12" s="40"/>
      <c r="AI12" s="40"/>
    </row>
    <row r="13" spans="1:35" x14ac:dyDescent="0.25">
      <c r="A13" s="7"/>
      <c r="B13" s="94">
        <v>8</v>
      </c>
      <c r="C13" s="94">
        <v>8</v>
      </c>
      <c r="D13" s="95" t="s">
        <v>5</v>
      </c>
      <c r="E13" s="164" t="s">
        <v>259</v>
      </c>
      <c r="F13" s="96"/>
      <c r="G13" s="30"/>
      <c r="H13" s="30"/>
      <c r="I13" s="30"/>
      <c r="J13" s="80"/>
      <c r="K13" s="80"/>
      <c r="L13" s="80"/>
      <c r="M13" s="80"/>
      <c r="N13" s="80"/>
      <c r="O13" s="121">
        <f t="shared" si="0"/>
        <v>0</v>
      </c>
      <c r="P13" s="121">
        <f t="shared" si="3"/>
        <v>0</v>
      </c>
      <c r="Q13" s="121">
        <f>IF(AND(M2_Metrika2!K13 &lt;&gt; "", M2_Metrika2!K13 &lt;&gt; 0), (L13/M2_Metrika2!K13),0)</f>
        <v>0</v>
      </c>
      <c r="R13" s="121">
        <f t="shared" si="1"/>
        <v>0</v>
      </c>
      <c r="S13" s="121">
        <f t="shared" si="2"/>
        <v>0</v>
      </c>
      <c r="T13" s="121">
        <f>IF(AND(M2_Metrika2!K13 &lt;&gt; "", M2_Metrika2!K13 &lt;&gt; 0), (O13/M2_Metrika2!K13),0)</f>
        <v>0</v>
      </c>
      <c r="U13" s="121">
        <f>IF(AND(M2_Metrika2!K13 &lt;&gt; "", M2_Metrika2!K13 &lt;&gt; 0), (P13/M2_Metrika2!K13),0)</f>
        <v>0</v>
      </c>
      <c r="V13" s="81"/>
      <c r="W13" s="121">
        <f t="shared" si="4"/>
        <v>0</v>
      </c>
      <c r="X13" s="196">
        <f t="shared" si="5"/>
        <v>0</v>
      </c>
      <c r="Y13" s="7"/>
      <c r="Z13" s="7"/>
      <c r="AA13" s="7"/>
      <c r="AB13" s="7"/>
      <c r="AC13" s="159"/>
      <c r="AD13" s="40"/>
      <c r="AE13" s="40"/>
      <c r="AF13" s="40"/>
      <c r="AG13" s="40"/>
      <c r="AH13" s="40"/>
      <c r="AI13" s="40"/>
    </row>
    <row r="14" spans="1:35" x14ac:dyDescent="0.25">
      <c r="A14" s="7"/>
      <c r="B14" s="94">
        <v>9</v>
      </c>
      <c r="C14" s="94">
        <v>9</v>
      </c>
      <c r="D14" s="95" t="s">
        <v>5</v>
      </c>
      <c r="E14" s="164" t="s">
        <v>259</v>
      </c>
      <c r="F14" s="96"/>
      <c r="G14" s="30"/>
      <c r="H14" s="30"/>
      <c r="I14" s="30"/>
      <c r="J14" s="80"/>
      <c r="K14" s="80"/>
      <c r="L14" s="80"/>
      <c r="M14" s="80"/>
      <c r="N14" s="80"/>
      <c r="O14" s="121">
        <f t="shared" si="0"/>
        <v>0</v>
      </c>
      <c r="P14" s="121">
        <f t="shared" si="3"/>
        <v>0</v>
      </c>
      <c r="Q14" s="121">
        <f>IF(AND(M2_Metrika2!K14 &lt;&gt; "", M2_Metrika2!K14 &lt;&gt; 0), (L14/M2_Metrika2!K14),0)</f>
        <v>0</v>
      </c>
      <c r="R14" s="121">
        <f t="shared" si="1"/>
        <v>0</v>
      </c>
      <c r="S14" s="121">
        <f t="shared" si="2"/>
        <v>0</v>
      </c>
      <c r="T14" s="121">
        <f>IF(AND(M2_Metrika2!K14 &lt;&gt; "", M2_Metrika2!K14 &lt;&gt; 0), (O14/M2_Metrika2!K14),0)</f>
        <v>0</v>
      </c>
      <c r="U14" s="121">
        <f>IF(AND(M2_Metrika2!K14 &lt;&gt; "", M2_Metrika2!K14 &lt;&gt; 0), (P14/M2_Metrika2!K14),0)</f>
        <v>0</v>
      </c>
      <c r="V14" s="81"/>
      <c r="W14" s="121">
        <f t="shared" si="4"/>
        <v>0</v>
      </c>
      <c r="X14" s="196">
        <f t="shared" si="5"/>
        <v>0</v>
      </c>
      <c r="Y14" s="7"/>
      <c r="Z14" s="7"/>
      <c r="AA14" s="7"/>
      <c r="AB14" s="7"/>
      <c r="AC14" s="159"/>
      <c r="AD14" s="40"/>
      <c r="AE14" s="40"/>
      <c r="AF14" s="40"/>
      <c r="AG14" s="40"/>
      <c r="AH14" s="40"/>
      <c r="AI14" s="40"/>
    </row>
    <row r="15" spans="1:35" x14ac:dyDescent="0.25">
      <c r="A15" s="7"/>
      <c r="B15" s="94">
        <v>10</v>
      </c>
      <c r="C15" s="94">
        <v>10</v>
      </c>
      <c r="D15" s="95" t="s">
        <v>5</v>
      </c>
      <c r="E15" s="164" t="s">
        <v>259</v>
      </c>
      <c r="F15" s="96"/>
      <c r="G15" s="30"/>
      <c r="H15" s="30"/>
      <c r="I15" s="30"/>
      <c r="J15" s="80"/>
      <c r="K15" s="80"/>
      <c r="L15" s="80"/>
      <c r="M15" s="80"/>
      <c r="N15" s="80"/>
      <c r="O15" s="121">
        <f t="shared" si="0"/>
        <v>0</v>
      </c>
      <c r="P15" s="121">
        <f t="shared" si="3"/>
        <v>0</v>
      </c>
      <c r="Q15" s="121">
        <f>IF(AND(M2_Metrika2!K15 &lt;&gt; "", M2_Metrika2!K15 &lt;&gt; 0), (L15/M2_Metrika2!K15),0)</f>
        <v>0</v>
      </c>
      <c r="R15" s="121">
        <f t="shared" si="1"/>
        <v>0</v>
      </c>
      <c r="S15" s="121">
        <f t="shared" si="2"/>
        <v>0</v>
      </c>
      <c r="T15" s="121">
        <f>IF(AND(M2_Metrika2!K15 &lt;&gt; "", M2_Metrika2!K15 &lt;&gt; 0), (O15/M2_Metrika2!K15),0)</f>
        <v>0</v>
      </c>
      <c r="U15" s="121">
        <f>IF(AND(M2_Metrika2!K15 &lt;&gt; "", M2_Metrika2!K15 &lt;&gt; 0), (P15/M2_Metrika2!K15),0)</f>
        <v>0</v>
      </c>
      <c r="V15" s="81"/>
      <c r="W15" s="121">
        <f t="shared" si="4"/>
        <v>0</v>
      </c>
      <c r="X15" s="196">
        <f t="shared" si="5"/>
        <v>0</v>
      </c>
      <c r="Y15" s="7"/>
      <c r="Z15" s="7"/>
      <c r="AA15" s="7"/>
      <c r="AB15" s="7"/>
      <c r="AC15" s="159"/>
      <c r="AD15" s="40"/>
      <c r="AE15" s="40"/>
      <c r="AF15" s="40"/>
      <c r="AG15" s="40"/>
      <c r="AH15" s="40"/>
      <c r="AI15" s="40"/>
    </row>
    <row r="16" spans="1:35" x14ac:dyDescent="0.25">
      <c r="A16" s="7"/>
      <c r="B16" s="94">
        <v>11</v>
      </c>
      <c r="C16" s="94">
        <v>11</v>
      </c>
      <c r="D16" s="95" t="s">
        <v>5</v>
      </c>
      <c r="E16" s="164" t="s">
        <v>259</v>
      </c>
      <c r="F16" s="96"/>
      <c r="G16" s="30"/>
      <c r="H16" s="30"/>
      <c r="I16" s="30"/>
      <c r="J16" s="80"/>
      <c r="K16" s="80"/>
      <c r="L16" s="80"/>
      <c r="M16" s="80"/>
      <c r="N16" s="80"/>
      <c r="O16" s="121">
        <f t="shared" si="0"/>
        <v>0</v>
      </c>
      <c r="P16" s="121">
        <f t="shared" si="3"/>
        <v>0</v>
      </c>
      <c r="Q16" s="121">
        <f>IF(AND(M2_Metrika2!K16 &lt;&gt; "", M2_Metrika2!K16 &lt;&gt; 0), (L16/M2_Metrika2!K16),0)</f>
        <v>0</v>
      </c>
      <c r="R16" s="121">
        <f t="shared" si="1"/>
        <v>0</v>
      </c>
      <c r="S16" s="121">
        <f t="shared" si="2"/>
        <v>0</v>
      </c>
      <c r="T16" s="121">
        <f>IF(AND(M2_Metrika2!K16 &lt;&gt; "", M2_Metrika2!K16 &lt;&gt; 0), (O16/M2_Metrika2!K16),0)</f>
        <v>0</v>
      </c>
      <c r="U16" s="121">
        <f>IF(AND(M2_Metrika2!K16 &lt;&gt; "", M2_Metrika2!K16 &lt;&gt; 0), (P16/M2_Metrika2!K16),0)</f>
        <v>0</v>
      </c>
      <c r="V16" s="81"/>
      <c r="W16" s="121">
        <f t="shared" si="4"/>
        <v>0</v>
      </c>
      <c r="X16" s="196">
        <f t="shared" si="5"/>
        <v>0</v>
      </c>
      <c r="Y16" s="7"/>
      <c r="Z16" s="7"/>
      <c r="AA16" s="7"/>
      <c r="AB16" s="7"/>
      <c r="AC16" s="159"/>
      <c r="AD16" s="40"/>
      <c r="AE16" s="40"/>
      <c r="AF16" s="40"/>
      <c r="AG16" s="40"/>
      <c r="AH16" s="40"/>
      <c r="AI16" s="40"/>
    </row>
    <row r="17" spans="1:35" x14ac:dyDescent="0.25">
      <c r="A17" s="7"/>
      <c r="B17" s="94">
        <v>12</v>
      </c>
      <c r="C17" s="94">
        <v>12</v>
      </c>
      <c r="D17" s="95" t="s">
        <v>5</v>
      </c>
      <c r="E17" s="164" t="s">
        <v>259</v>
      </c>
      <c r="F17" s="96"/>
      <c r="G17" s="30"/>
      <c r="H17" s="30"/>
      <c r="I17" s="30"/>
      <c r="J17" s="80"/>
      <c r="K17" s="80"/>
      <c r="L17" s="80"/>
      <c r="M17" s="80"/>
      <c r="N17" s="80"/>
      <c r="O17" s="121">
        <f t="shared" si="0"/>
        <v>0</v>
      </c>
      <c r="P17" s="121">
        <f t="shared" si="3"/>
        <v>0</v>
      </c>
      <c r="Q17" s="121">
        <f>IF(AND(M2_Metrika2!K17 &lt;&gt; "", M2_Metrika2!K17 &lt;&gt; 0), (L17/M2_Metrika2!K17),0)</f>
        <v>0</v>
      </c>
      <c r="R17" s="121">
        <f t="shared" si="1"/>
        <v>0</v>
      </c>
      <c r="S17" s="121">
        <f t="shared" si="2"/>
        <v>0</v>
      </c>
      <c r="T17" s="121">
        <f>IF(AND(M2_Metrika2!K17 &lt;&gt; "", M2_Metrika2!K17 &lt;&gt; 0), (O17/M2_Metrika2!K17),0)</f>
        <v>0</v>
      </c>
      <c r="U17" s="121">
        <f>IF(AND(M2_Metrika2!K17 &lt;&gt; "", M2_Metrika2!K17 &lt;&gt; 0), (P17/M2_Metrika2!K17),0)</f>
        <v>0</v>
      </c>
      <c r="V17" s="81"/>
      <c r="W17" s="121">
        <f t="shared" si="4"/>
        <v>0</v>
      </c>
      <c r="X17" s="196">
        <f t="shared" si="5"/>
        <v>0</v>
      </c>
      <c r="Y17" s="7"/>
      <c r="Z17" s="7"/>
      <c r="AA17" s="7"/>
      <c r="AB17" s="7"/>
      <c r="AC17" s="159"/>
      <c r="AD17" s="40"/>
      <c r="AE17" s="40"/>
      <c r="AF17" s="40"/>
      <c r="AG17" s="40"/>
      <c r="AH17" s="40"/>
      <c r="AI17" s="40"/>
    </row>
    <row r="18" spans="1:35" x14ac:dyDescent="0.25">
      <c r="A18" s="7"/>
      <c r="B18" s="94">
        <v>13</v>
      </c>
      <c r="C18" s="94">
        <v>13</v>
      </c>
      <c r="D18" s="95" t="s">
        <v>5</v>
      </c>
      <c r="E18" s="164" t="s">
        <v>259</v>
      </c>
      <c r="F18" s="96"/>
      <c r="G18" s="30"/>
      <c r="H18" s="30"/>
      <c r="I18" s="30"/>
      <c r="J18" s="80"/>
      <c r="K18" s="80"/>
      <c r="L18" s="80"/>
      <c r="M18" s="80"/>
      <c r="N18" s="80"/>
      <c r="O18" s="121">
        <f t="shared" si="0"/>
        <v>0</v>
      </c>
      <c r="P18" s="121">
        <f t="shared" si="3"/>
        <v>0</v>
      </c>
      <c r="Q18" s="121">
        <f>IF(AND(M2_Metrika2!K18 &lt;&gt; "", M2_Metrika2!K18 &lt;&gt; 0), (L18/M2_Metrika2!K18),0)</f>
        <v>0</v>
      </c>
      <c r="R18" s="121">
        <f t="shared" si="1"/>
        <v>0</v>
      </c>
      <c r="S18" s="121">
        <f t="shared" si="2"/>
        <v>0</v>
      </c>
      <c r="T18" s="121">
        <f>IF(AND(M2_Metrika2!K18 &lt;&gt; "", M2_Metrika2!K18 &lt;&gt; 0), (O18/M2_Metrika2!K18),0)</f>
        <v>0</v>
      </c>
      <c r="U18" s="121">
        <f>IF(AND(M2_Metrika2!K18 &lt;&gt; "", M2_Metrika2!K18 &lt;&gt; 0), (P18/M2_Metrika2!K18),0)</f>
        <v>0</v>
      </c>
      <c r="V18" s="81"/>
      <c r="W18" s="121">
        <f t="shared" si="4"/>
        <v>0</v>
      </c>
      <c r="X18" s="196">
        <f t="shared" si="5"/>
        <v>0</v>
      </c>
      <c r="Y18" s="7"/>
      <c r="Z18" s="7"/>
      <c r="AA18" s="7"/>
      <c r="AB18" s="7"/>
      <c r="AC18" s="159"/>
      <c r="AD18" s="40"/>
      <c r="AE18" s="40"/>
      <c r="AF18" s="40"/>
      <c r="AG18" s="40"/>
      <c r="AH18" s="40"/>
      <c r="AI18" s="40"/>
    </row>
    <row r="19" spans="1:35" x14ac:dyDescent="0.25">
      <c r="A19" s="7"/>
      <c r="B19" s="94">
        <v>14</v>
      </c>
      <c r="C19" s="94">
        <v>14</v>
      </c>
      <c r="D19" s="95" t="s">
        <v>5</v>
      </c>
      <c r="E19" s="164" t="s">
        <v>259</v>
      </c>
      <c r="F19" s="96"/>
      <c r="G19" s="30"/>
      <c r="H19" s="30"/>
      <c r="I19" s="30"/>
      <c r="J19" s="80"/>
      <c r="K19" s="80"/>
      <c r="L19" s="80"/>
      <c r="M19" s="80"/>
      <c r="N19" s="80"/>
      <c r="O19" s="121">
        <f t="shared" si="0"/>
        <v>0</v>
      </c>
      <c r="P19" s="121">
        <f t="shared" si="3"/>
        <v>0</v>
      </c>
      <c r="Q19" s="121">
        <f>IF(AND(M2_Metrika2!K19 &lt;&gt; "", M2_Metrika2!K19 &lt;&gt; 0), (L19/M2_Metrika2!K19),0)</f>
        <v>0</v>
      </c>
      <c r="R19" s="121">
        <f t="shared" si="1"/>
        <v>0</v>
      </c>
      <c r="S19" s="121">
        <f t="shared" si="2"/>
        <v>0</v>
      </c>
      <c r="T19" s="121">
        <f>IF(AND(M2_Metrika2!K19 &lt;&gt; "", M2_Metrika2!K19 &lt;&gt; 0), (O19/M2_Metrika2!K19),0)</f>
        <v>0</v>
      </c>
      <c r="U19" s="121">
        <f>IF(AND(M2_Metrika2!K19 &lt;&gt; "", M2_Metrika2!K19 &lt;&gt; 0), (P19/M2_Metrika2!K19),0)</f>
        <v>0</v>
      </c>
      <c r="V19" s="81"/>
      <c r="W19" s="121">
        <f t="shared" si="4"/>
        <v>0</v>
      </c>
      <c r="X19" s="196">
        <f t="shared" si="5"/>
        <v>0</v>
      </c>
      <c r="Y19" s="7"/>
      <c r="Z19" s="7"/>
      <c r="AA19" s="7"/>
      <c r="AB19" s="7"/>
      <c r="AC19" s="159"/>
      <c r="AD19" s="40"/>
      <c r="AE19" s="40"/>
      <c r="AF19" s="40"/>
      <c r="AG19" s="40"/>
      <c r="AH19" s="40"/>
      <c r="AI19" s="40"/>
    </row>
    <row r="20" spans="1:35" ht="15.75" customHeight="1" thickBot="1" x14ac:dyDescent="0.3">
      <c r="A20" s="7"/>
      <c r="B20" s="94">
        <v>15</v>
      </c>
      <c r="C20" s="94">
        <v>15</v>
      </c>
      <c r="D20" s="95" t="s">
        <v>5</v>
      </c>
      <c r="E20" s="164" t="s">
        <v>259</v>
      </c>
      <c r="F20" s="96"/>
      <c r="G20" s="82"/>
      <c r="H20" s="83"/>
      <c r="I20" s="83"/>
      <c r="J20" s="80"/>
      <c r="K20" s="80"/>
      <c r="L20" s="80"/>
      <c r="M20" s="80"/>
      <c r="N20" s="80"/>
      <c r="O20" s="121">
        <f t="shared" ref="O20:O71" si="6">IF(AND(L20&gt;0,M20&gt;0), L20+M20,0)</f>
        <v>0</v>
      </c>
      <c r="P20" s="121">
        <f t="shared" ref="P20:P70" si="7">IF(AND(L20&gt;0,M20&gt;0,N20&gt;0), L20+M20+N20,0)</f>
        <v>0</v>
      </c>
      <c r="Q20" s="121">
        <f>IF(AND(M2_Metrika2!K20 &lt;&gt; "", M2_Metrika2!K20 &lt;&gt; 0), (L20/M2_Metrika2!K20),0)</f>
        <v>0</v>
      </c>
      <c r="R20" s="121">
        <f t="shared" ref="R20:R69" si="8">IF(AND(K20 &lt;&gt; "", K20 &lt;&gt; 0), (M20/K20),0)</f>
        <v>0</v>
      </c>
      <c r="S20" s="121">
        <f t="shared" ref="S20:S69" si="9">IF(AND(K20 &lt;&gt; "", K20 &lt;&gt; 0), (N20/K20),0)</f>
        <v>0</v>
      </c>
      <c r="T20" s="121">
        <f>IF(AND(M2_Metrika2!K20 &lt;&gt; "", M2_Metrika2!K20 &lt;&gt; 0), (O20/M2_Metrika2!K20),0)</f>
        <v>0</v>
      </c>
      <c r="U20" s="121">
        <f>IF(AND(M2_Metrika2!K20 &lt;&gt; "", M2_Metrika2!K20 &lt;&gt; 0), (P20/M2_Metrika2!K20),0)</f>
        <v>0</v>
      </c>
      <c r="V20" s="81"/>
      <c r="W20" s="121">
        <f t="shared" si="4"/>
        <v>0</v>
      </c>
      <c r="X20" s="196">
        <f t="shared" si="5"/>
        <v>0</v>
      </c>
      <c r="Y20" s="7"/>
      <c r="Z20" s="7"/>
      <c r="AA20" s="7"/>
      <c r="AB20" s="7"/>
      <c r="AC20" s="159"/>
      <c r="AD20" s="40"/>
      <c r="AE20" s="40"/>
      <c r="AF20" s="40"/>
      <c r="AG20" s="40"/>
      <c r="AH20" s="40"/>
      <c r="AI20" s="40"/>
    </row>
    <row r="21" spans="1:35" x14ac:dyDescent="0.25">
      <c r="A21" s="7"/>
      <c r="B21" s="91">
        <v>16</v>
      </c>
      <c r="C21" s="94">
        <v>1</v>
      </c>
      <c r="D21" s="92" t="s">
        <v>6</v>
      </c>
      <c r="E21" s="163" t="s">
        <v>259</v>
      </c>
      <c r="F21" s="93"/>
      <c r="G21" s="30"/>
      <c r="H21" s="30"/>
      <c r="I21" s="30"/>
      <c r="J21" s="78"/>
      <c r="K21" s="78"/>
      <c r="L21" s="78"/>
      <c r="M21" s="78"/>
      <c r="N21" s="78"/>
      <c r="O21" s="193">
        <f t="shared" si="6"/>
        <v>0</v>
      </c>
      <c r="P21" s="193">
        <f t="shared" si="7"/>
        <v>0</v>
      </c>
      <c r="Q21" s="193">
        <f>IF(AND(M2_Metrika2!K21 &lt;&gt; "", M2_Metrika2!K21 &lt;&gt; 0), (L21/M2_Metrika2!K21),0)</f>
        <v>0</v>
      </c>
      <c r="R21" s="193">
        <f t="shared" si="8"/>
        <v>0</v>
      </c>
      <c r="S21" s="193">
        <f t="shared" si="9"/>
        <v>0</v>
      </c>
      <c r="T21" s="193">
        <f>IF(AND(M2_Metrika2!K21 &lt;&gt; "", M2_Metrika2!K21 &lt;&gt; 0), (O21/M2_Metrika2!K21),0)</f>
        <v>0</v>
      </c>
      <c r="U21" s="193">
        <f>IF(AND(M2_Metrika2!K21 &lt;&gt; "", M2_Metrika2!K21 &lt;&gt; 0), (P21/M2_Metrika2!K21),0)</f>
        <v>0</v>
      </c>
      <c r="V21" s="79"/>
      <c r="W21" s="193">
        <f t="shared" si="4"/>
        <v>0</v>
      </c>
      <c r="X21" s="194">
        <f t="shared" si="5"/>
        <v>0</v>
      </c>
      <c r="Y21" s="7"/>
      <c r="Z21" s="7"/>
      <c r="AA21" s="7"/>
      <c r="AB21" s="7"/>
      <c r="AC21" s="40"/>
      <c r="AD21" s="40"/>
      <c r="AE21" s="40"/>
      <c r="AF21" s="40"/>
      <c r="AG21" s="40"/>
      <c r="AH21" s="40"/>
      <c r="AI21" s="40"/>
    </row>
    <row r="22" spans="1:35" x14ac:dyDescent="0.25">
      <c r="A22" s="7"/>
      <c r="B22" s="94">
        <v>17</v>
      </c>
      <c r="C22" s="94">
        <v>2</v>
      </c>
      <c r="D22" s="95" t="s">
        <v>6</v>
      </c>
      <c r="E22" s="164" t="s">
        <v>259</v>
      </c>
      <c r="F22" s="96"/>
      <c r="G22" s="30"/>
      <c r="H22" s="30"/>
      <c r="I22" s="30"/>
      <c r="J22" s="80"/>
      <c r="K22" s="80"/>
      <c r="L22" s="80"/>
      <c r="M22" s="80"/>
      <c r="N22" s="80"/>
      <c r="O22" s="121">
        <f t="shared" si="6"/>
        <v>0</v>
      </c>
      <c r="P22" s="121">
        <f t="shared" si="7"/>
        <v>0</v>
      </c>
      <c r="Q22" s="121">
        <f>IF(AND(M2_Metrika2!K22 &lt;&gt; "", M2_Metrika2!K22 &lt;&gt; 0), (L22/M2_Metrika2!K22),0)</f>
        <v>0</v>
      </c>
      <c r="R22" s="121">
        <f t="shared" si="8"/>
        <v>0</v>
      </c>
      <c r="S22" s="121">
        <f t="shared" si="9"/>
        <v>0</v>
      </c>
      <c r="T22" s="121">
        <f>IF(AND(M2_Metrika2!K22 &lt;&gt; "", M2_Metrika2!K22 &lt;&gt; 0), (O22/M2_Metrika2!K22),0)</f>
        <v>0</v>
      </c>
      <c r="U22" s="121">
        <f>IF(AND(M2_Metrika2!K22 &lt;&gt; "", M2_Metrika2!K22 &lt;&gt; 0), (P22/M2_Metrika2!K22),0)</f>
        <v>0</v>
      </c>
      <c r="V22" s="81"/>
      <c r="W22" s="121">
        <f t="shared" si="4"/>
        <v>0</v>
      </c>
      <c r="X22" s="196">
        <f t="shared" si="5"/>
        <v>0</v>
      </c>
      <c r="Y22" s="7"/>
      <c r="Z22" s="7"/>
      <c r="AA22" s="7"/>
      <c r="AB22" s="7"/>
      <c r="AC22" s="40"/>
      <c r="AD22" s="40"/>
      <c r="AE22" s="40"/>
      <c r="AF22" s="40"/>
      <c r="AG22" s="40"/>
      <c r="AH22" s="40"/>
      <c r="AI22" s="40"/>
    </row>
    <row r="23" spans="1:35" x14ac:dyDescent="0.25">
      <c r="A23" s="7"/>
      <c r="B23" s="94">
        <v>18</v>
      </c>
      <c r="C23" s="94">
        <v>3</v>
      </c>
      <c r="D23" s="95" t="s">
        <v>6</v>
      </c>
      <c r="E23" s="164" t="s">
        <v>259</v>
      </c>
      <c r="F23" s="96"/>
      <c r="G23" s="30"/>
      <c r="H23" s="30"/>
      <c r="I23" s="30"/>
      <c r="J23" s="80"/>
      <c r="K23" s="80"/>
      <c r="L23" s="80"/>
      <c r="M23" s="80"/>
      <c r="N23" s="80"/>
      <c r="O23" s="121">
        <f t="shared" si="6"/>
        <v>0</v>
      </c>
      <c r="P23" s="121">
        <f t="shared" si="7"/>
        <v>0</v>
      </c>
      <c r="Q23" s="121">
        <f>IF(AND(M2_Metrika2!K23 &lt;&gt; "", M2_Metrika2!K23 &lt;&gt; 0), (L23/M2_Metrika2!K23),0)</f>
        <v>0</v>
      </c>
      <c r="R23" s="121">
        <f t="shared" si="8"/>
        <v>0</v>
      </c>
      <c r="S23" s="121">
        <f t="shared" si="9"/>
        <v>0</v>
      </c>
      <c r="T23" s="121">
        <f>IF(AND(M2_Metrika2!K23 &lt;&gt; "", M2_Metrika2!K23 &lt;&gt; 0), (O23/M2_Metrika2!K23),0)</f>
        <v>0</v>
      </c>
      <c r="U23" s="121">
        <f>IF(AND(M2_Metrika2!K23 &lt;&gt; "", M2_Metrika2!K23 &lt;&gt; 0), (P23/M2_Metrika2!K23),0)</f>
        <v>0</v>
      </c>
      <c r="V23" s="81"/>
      <c r="W23" s="121">
        <f t="shared" si="4"/>
        <v>0</v>
      </c>
      <c r="X23" s="196">
        <f t="shared" si="5"/>
        <v>0</v>
      </c>
      <c r="Y23" s="7"/>
      <c r="Z23" s="7"/>
      <c r="AA23" s="7"/>
      <c r="AB23" s="7"/>
      <c r="AC23" s="40"/>
      <c r="AD23" s="40"/>
      <c r="AE23" s="40"/>
      <c r="AF23" s="40"/>
      <c r="AG23" s="40"/>
      <c r="AH23" s="40"/>
      <c r="AI23" s="40"/>
    </row>
    <row r="24" spans="1:35" x14ac:dyDescent="0.25">
      <c r="A24" s="7"/>
      <c r="B24" s="94">
        <v>19</v>
      </c>
      <c r="C24" s="94">
        <v>4</v>
      </c>
      <c r="D24" s="95" t="s">
        <v>6</v>
      </c>
      <c r="E24" s="164" t="s">
        <v>259</v>
      </c>
      <c r="F24" s="96"/>
      <c r="G24" s="30"/>
      <c r="H24" s="30"/>
      <c r="I24" s="30"/>
      <c r="J24" s="80"/>
      <c r="K24" s="80"/>
      <c r="L24" s="80"/>
      <c r="M24" s="80"/>
      <c r="N24" s="80"/>
      <c r="O24" s="121">
        <f t="shared" si="6"/>
        <v>0</v>
      </c>
      <c r="P24" s="121">
        <f t="shared" si="7"/>
        <v>0</v>
      </c>
      <c r="Q24" s="121">
        <f>IF(AND(M2_Metrika2!K24 &lt;&gt; "", M2_Metrika2!K24 &lt;&gt; 0), (L24/M2_Metrika2!K24),0)</f>
        <v>0</v>
      </c>
      <c r="R24" s="121">
        <f t="shared" si="8"/>
        <v>0</v>
      </c>
      <c r="S24" s="121">
        <f t="shared" si="9"/>
        <v>0</v>
      </c>
      <c r="T24" s="121">
        <f>IF(AND(M2_Metrika2!K24 &lt;&gt; "", M2_Metrika2!K24 &lt;&gt; 0), (O24/M2_Metrika2!K24),0)</f>
        <v>0</v>
      </c>
      <c r="U24" s="121">
        <f>IF(AND(M2_Metrika2!K24 &lt;&gt; "", M2_Metrika2!K24 &lt;&gt; 0), (P24/M2_Metrika2!K24),0)</f>
        <v>0</v>
      </c>
      <c r="V24" s="81"/>
      <c r="W24" s="121">
        <f t="shared" si="4"/>
        <v>0</v>
      </c>
      <c r="X24" s="196">
        <f t="shared" si="5"/>
        <v>0</v>
      </c>
      <c r="Y24" s="7"/>
      <c r="Z24" s="7"/>
      <c r="AA24" s="7"/>
      <c r="AB24" s="7"/>
      <c r="AC24" s="40"/>
      <c r="AD24" s="40"/>
      <c r="AE24" s="40"/>
      <c r="AF24" s="40"/>
      <c r="AG24" s="40"/>
      <c r="AH24" s="40"/>
      <c r="AI24" s="40"/>
    </row>
    <row r="25" spans="1:35" x14ac:dyDescent="0.25">
      <c r="A25" s="7"/>
      <c r="B25" s="94">
        <v>20</v>
      </c>
      <c r="C25" s="94">
        <v>5</v>
      </c>
      <c r="D25" s="95" t="s">
        <v>6</v>
      </c>
      <c r="E25" s="164" t="s">
        <v>259</v>
      </c>
      <c r="F25" s="96"/>
      <c r="G25" s="30"/>
      <c r="H25" s="30"/>
      <c r="I25" s="30"/>
      <c r="J25" s="80"/>
      <c r="K25" s="80"/>
      <c r="L25" s="80"/>
      <c r="M25" s="80"/>
      <c r="N25" s="80"/>
      <c r="O25" s="121">
        <f t="shared" si="6"/>
        <v>0</v>
      </c>
      <c r="P25" s="121">
        <f t="shared" si="7"/>
        <v>0</v>
      </c>
      <c r="Q25" s="121">
        <f>IF(AND(M2_Metrika2!K25 &lt;&gt; "", M2_Metrika2!K25 &lt;&gt; 0), (L25/M2_Metrika2!K25),0)</f>
        <v>0</v>
      </c>
      <c r="R25" s="121">
        <f t="shared" si="8"/>
        <v>0</v>
      </c>
      <c r="S25" s="121">
        <f t="shared" si="9"/>
        <v>0</v>
      </c>
      <c r="T25" s="121">
        <f>IF(AND(M2_Metrika2!K25 &lt;&gt; "", M2_Metrika2!K25 &lt;&gt; 0), (O25/M2_Metrika2!K25),0)</f>
        <v>0</v>
      </c>
      <c r="U25" s="121">
        <f>IF(AND(M2_Metrika2!K25 &lt;&gt; "", M2_Metrika2!K25 &lt;&gt; 0), (P25/M2_Metrika2!K25),0)</f>
        <v>0</v>
      </c>
      <c r="V25" s="81"/>
      <c r="W25" s="121">
        <f t="shared" si="4"/>
        <v>0</v>
      </c>
      <c r="X25" s="196">
        <f t="shared" si="5"/>
        <v>0</v>
      </c>
      <c r="Y25" s="7"/>
      <c r="Z25" s="7"/>
      <c r="AA25" s="7"/>
      <c r="AB25" s="7"/>
      <c r="AC25" s="40"/>
      <c r="AD25" s="40"/>
      <c r="AE25" s="40"/>
      <c r="AF25" s="40"/>
      <c r="AG25" s="40"/>
      <c r="AH25" s="40"/>
      <c r="AI25" s="40"/>
    </row>
    <row r="26" spans="1:35" x14ac:dyDescent="0.25">
      <c r="A26" s="7"/>
      <c r="B26" s="94">
        <v>21</v>
      </c>
      <c r="C26" s="94">
        <v>6</v>
      </c>
      <c r="D26" s="95" t="s">
        <v>6</v>
      </c>
      <c r="E26" s="164" t="s">
        <v>259</v>
      </c>
      <c r="F26" s="96"/>
      <c r="G26" s="30"/>
      <c r="H26" s="30"/>
      <c r="I26" s="30"/>
      <c r="J26" s="80"/>
      <c r="K26" s="80"/>
      <c r="L26" s="80"/>
      <c r="M26" s="80"/>
      <c r="N26" s="80"/>
      <c r="O26" s="121">
        <f t="shared" si="6"/>
        <v>0</v>
      </c>
      <c r="P26" s="121">
        <f t="shared" si="7"/>
        <v>0</v>
      </c>
      <c r="Q26" s="121">
        <f>IF(AND(M2_Metrika2!K26 &lt;&gt; "", M2_Metrika2!K26 &lt;&gt; 0), (L26/M2_Metrika2!K26),0)</f>
        <v>0</v>
      </c>
      <c r="R26" s="121">
        <f t="shared" si="8"/>
        <v>0</v>
      </c>
      <c r="S26" s="121">
        <f t="shared" si="9"/>
        <v>0</v>
      </c>
      <c r="T26" s="121">
        <f>IF(AND(M2_Metrika2!K26 &lt;&gt; "", M2_Metrika2!K26 &lt;&gt; 0), (O26/M2_Metrika2!K26),0)</f>
        <v>0</v>
      </c>
      <c r="U26" s="121">
        <f>IF(AND(M2_Metrika2!K26 &lt;&gt; "", M2_Metrika2!K26 &lt;&gt; 0), (P26/M2_Metrika2!K26),0)</f>
        <v>0</v>
      </c>
      <c r="V26" s="81"/>
      <c r="W26" s="121">
        <f t="shared" si="4"/>
        <v>0</v>
      </c>
      <c r="X26" s="196">
        <f t="shared" si="5"/>
        <v>0</v>
      </c>
      <c r="Y26" s="7"/>
      <c r="Z26" s="7"/>
      <c r="AA26" s="7"/>
      <c r="AB26" s="7"/>
      <c r="AC26" s="40"/>
      <c r="AD26" s="40"/>
      <c r="AE26" s="40"/>
      <c r="AF26" s="40"/>
      <c r="AG26" s="40"/>
      <c r="AH26" s="40"/>
      <c r="AI26" s="40"/>
    </row>
    <row r="27" spans="1:35" x14ac:dyDescent="0.25">
      <c r="A27" s="7"/>
      <c r="B27" s="94">
        <v>22</v>
      </c>
      <c r="C27" s="94">
        <v>7</v>
      </c>
      <c r="D27" s="95" t="s">
        <v>6</v>
      </c>
      <c r="E27" s="164" t="s">
        <v>259</v>
      </c>
      <c r="F27" s="96"/>
      <c r="G27" s="30"/>
      <c r="H27" s="30"/>
      <c r="I27" s="30"/>
      <c r="J27" s="80"/>
      <c r="K27" s="80"/>
      <c r="L27" s="80"/>
      <c r="M27" s="80"/>
      <c r="N27" s="80"/>
      <c r="O27" s="121">
        <f t="shared" si="6"/>
        <v>0</v>
      </c>
      <c r="P27" s="121">
        <f t="shared" si="7"/>
        <v>0</v>
      </c>
      <c r="Q27" s="121">
        <f>IF(AND(M2_Metrika2!K27 &lt;&gt; "", M2_Metrika2!K27 &lt;&gt; 0), (L27/M2_Metrika2!K27),0)</f>
        <v>0</v>
      </c>
      <c r="R27" s="121">
        <f t="shared" si="8"/>
        <v>0</v>
      </c>
      <c r="S27" s="121">
        <f t="shared" si="9"/>
        <v>0</v>
      </c>
      <c r="T27" s="121">
        <f>IF(AND(M2_Metrika2!K27 &lt;&gt; "", M2_Metrika2!K27 &lt;&gt; 0), (O27/M2_Metrika2!K27),0)</f>
        <v>0</v>
      </c>
      <c r="U27" s="121">
        <f>IF(AND(M2_Metrika2!K27 &lt;&gt; "", M2_Metrika2!K27 &lt;&gt; 0), (P27/M2_Metrika2!K27),0)</f>
        <v>0</v>
      </c>
      <c r="V27" s="81"/>
      <c r="W27" s="121">
        <f t="shared" si="4"/>
        <v>0</v>
      </c>
      <c r="X27" s="196">
        <f t="shared" si="5"/>
        <v>0</v>
      </c>
      <c r="Y27" s="7"/>
      <c r="Z27" s="7"/>
      <c r="AA27" s="7"/>
      <c r="AB27" s="7"/>
      <c r="AC27" s="40"/>
      <c r="AD27" s="40"/>
      <c r="AE27" s="40"/>
      <c r="AF27" s="40"/>
      <c r="AG27" s="40"/>
      <c r="AH27" s="40"/>
      <c r="AI27" s="40"/>
    </row>
    <row r="28" spans="1:35" x14ac:dyDescent="0.25">
      <c r="A28" s="7"/>
      <c r="B28" s="94">
        <v>23</v>
      </c>
      <c r="C28" s="94">
        <v>8</v>
      </c>
      <c r="D28" s="95" t="s">
        <v>6</v>
      </c>
      <c r="E28" s="164" t="s">
        <v>259</v>
      </c>
      <c r="F28" s="96"/>
      <c r="G28" s="30"/>
      <c r="H28" s="30"/>
      <c r="I28" s="30"/>
      <c r="J28" s="80"/>
      <c r="K28" s="80"/>
      <c r="L28" s="80"/>
      <c r="M28" s="80"/>
      <c r="N28" s="80"/>
      <c r="O28" s="121">
        <f t="shared" si="6"/>
        <v>0</v>
      </c>
      <c r="P28" s="121">
        <f t="shared" si="7"/>
        <v>0</v>
      </c>
      <c r="Q28" s="121">
        <f>IF(AND(M2_Metrika2!K28 &lt;&gt; "", M2_Metrika2!K28 &lt;&gt; 0), (L28/M2_Metrika2!K28),0)</f>
        <v>0</v>
      </c>
      <c r="R28" s="121">
        <f t="shared" si="8"/>
        <v>0</v>
      </c>
      <c r="S28" s="121">
        <f t="shared" si="9"/>
        <v>0</v>
      </c>
      <c r="T28" s="121">
        <f>IF(AND(M2_Metrika2!K28 &lt;&gt; "", M2_Metrika2!K28 &lt;&gt; 0), (O28/M2_Metrika2!K28),0)</f>
        <v>0</v>
      </c>
      <c r="U28" s="121">
        <f>IF(AND(M2_Metrika2!K28 &lt;&gt; "", M2_Metrika2!K28 &lt;&gt; 0), (P28/M2_Metrika2!K28),0)</f>
        <v>0</v>
      </c>
      <c r="V28" s="81"/>
      <c r="W28" s="121">
        <f t="shared" si="4"/>
        <v>0</v>
      </c>
      <c r="X28" s="196">
        <f t="shared" si="5"/>
        <v>0</v>
      </c>
      <c r="Y28" s="7"/>
      <c r="Z28" s="7"/>
      <c r="AA28" s="7"/>
      <c r="AB28" s="7"/>
      <c r="AC28" s="40"/>
      <c r="AD28" s="40"/>
      <c r="AE28" s="40"/>
      <c r="AF28" s="40"/>
      <c r="AG28" s="40"/>
      <c r="AH28" s="40"/>
      <c r="AI28" s="40"/>
    </row>
    <row r="29" spans="1:35" x14ac:dyDescent="0.25">
      <c r="A29" s="7"/>
      <c r="B29" s="94">
        <v>24</v>
      </c>
      <c r="C29" s="94">
        <v>9</v>
      </c>
      <c r="D29" s="95" t="s">
        <v>6</v>
      </c>
      <c r="E29" s="164" t="s">
        <v>259</v>
      </c>
      <c r="F29" s="96"/>
      <c r="G29" s="30"/>
      <c r="H29" s="30"/>
      <c r="I29" s="30"/>
      <c r="J29" s="80"/>
      <c r="K29" s="80"/>
      <c r="L29" s="80"/>
      <c r="M29" s="80"/>
      <c r="N29" s="80"/>
      <c r="O29" s="121">
        <f t="shared" si="6"/>
        <v>0</v>
      </c>
      <c r="P29" s="121">
        <f t="shared" si="7"/>
        <v>0</v>
      </c>
      <c r="Q29" s="121">
        <f>IF(AND(M2_Metrika2!K29 &lt;&gt; "", M2_Metrika2!K29 &lt;&gt; 0), (L29/M2_Metrika2!K29),0)</f>
        <v>0</v>
      </c>
      <c r="R29" s="121">
        <f t="shared" si="8"/>
        <v>0</v>
      </c>
      <c r="S29" s="121">
        <f t="shared" si="9"/>
        <v>0</v>
      </c>
      <c r="T29" s="121">
        <f>IF(AND(M2_Metrika2!K29 &lt;&gt; "", M2_Metrika2!K29 &lt;&gt; 0), (O29/M2_Metrika2!K29),0)</f>
        <v>0</v>
      </c>
      <c r="U29" s="121">
        <f>IF(AND(M2_Metrika2!K29 &lt;&gt; "", M2_Metrika2!K29 &lt;&gt; 0), (P29/M2_Metrika2!K29),0)</f>
        <v>0</v>
      </c>
      <c r="V29" s="81"/>
      <c r="W29" s="121">
        <f t="shared" si="4"/>
        <v>0</v>
      </c>
      <c r="X29" s="196">
        <f t="shared" si="5"/>
        <v>0</v>
      </c>
      <c r="Y29" s="7"/>
      <c r="Z29" s="7"/>
      <c r="AA29" s="7"/>
      <c r="AB29" s="7"/>
      <c r="AC29" s="40"/>
      <c r="AD29" s="40"/>
      <c r="AE29" s="40"/>
      <c r="AF29" s="40"/>
      <c r="AG29" s="40"/>
      <c r="AH29" s="40"/>
      <c r="AI29" s="40"/>
    </row>
    <row r="30" spans="1:35" x14ac:dyDescent="0.25">
      <c r="A30" s="7"/>
      <c r="B30" s="94">
        <v>25</v>
      </c>
      <c r="C30" s="94">
        <v>10</v>
      </c>
      <c r="D30" s="95" t="s">
        <v>6</v>
      </c>
      <c r="E30" s="164" t="s">
        <v>259</v>
      </c>
      <c r="F30" s="96"/>
      <c r="G30" s="30"/>
      <c r="H30" s="30"/>
      <c r="I30" s="30"/>
      <c r="J30" s="80"/>
      <c r="K30" s="80"/>
      <c r="L30" s="80"/>
      <c r="M30" s="80"/>
      <c r="N30" s="80"/>
      <c r="O30" s="121">
        <f t="shared" si="6"/>
        <v>0</v>
      </c>
      <c r="P30" s="121">
        <f t="shared" si="7"/>
        <v>0</v>
      </c>
      <c r="Q30" s="121">
        <f>IF(AND(M2_Metrika2!K30 &lt;&gt; "", M2_Metrika2!K30 &lt;&gt; 0), (L30/M2_Metrika2!K30),0)</f>
        <v>0</v>
      </c>
      <c r="R30" s="121">
        <f t="shared" si="8"/>
        <v>0</v>
      </c>
      <c r="S30" s="121">
        <f t="shared" si="9"/>
        <v>0</v>
      </c>
      <c r="T30" s="121">
        <f>IF(AND(M2_Metrika2!K30 &lt;&gt; "", M2_Metrika2!K30 &lt;&gt; 0), (O30/M2_Metrika2!K30),0)</f>
        <v>0</v>
      </c>
      <c r="U30" s="121">
        <f>IF(AND(M2_Metrika2!K30 &lt;&gt; "", M2_Metrika2!K30 &lt;&gt; 0), (P30/M2_Metrika2!K30),0)</f>
        <v>0</v>
      </c>
      <c r="V30" s="81"/>
      <c r="W30" s="121">
        <f t="shared" si="4"/>
        <v>0</v>
      </c>
      <c r="X30" s="196">
        <f t="shared" si="5"/>
        <v>0</v>
      </c>
      <c r="Y30" s="7"/>
      <c r="Z30" s="7"/>
      <c r="AA30" s="7"/>
      <c r="AB30" s="7"/>
      <c r="AC30" s="40"/>
      <c r="AD30" s="40"/>
      <c r="AE30" s="40"/>
      <c r="AF30" s="40"/>
      <c r="AG30" s="40"/>
      <c r="AH30" s="40"/>
      <c r="AI30" s="40"/>
    </row>
    <row r="31" spans="1:35" x14ac:dyDescent="0.25">
      <c r="A31" s="7"/>
      <c r="B31" s="94">
        <v>26</v>
      </c>
      <c r="C31" s="94">
        <v>11</v>
      </c>
      <c r="D31" s="95" t="s">
        <v>6</v>
      </c>
      <c r="E31" s="164" t="s">
        <v>259</v>
      </c>
      <c r="F31" s="96"/>
      <c r="G31" s="30"/>
      <c r="H31" s="30"/>
      <c r="I31" s="30"/>
      <c r="J31" s="80"/>
      <c r="K31" s="80"/>
      <c r="L31" s="80"/>
      <c r="M31" s="80"/>
      <c r="N31" s="80"/>
      <c r="O31" s="121">
        <f t="shared" si="6"/>
        <v>0</v>
      </c>
      <c r="P31" s="121">
        <f t="shared" si="7"/>
        <v>0</v>
      </c>
      <c r="Q31" s="121">
        <f>IF(AND(M2_Metrika2!K31 &lt;&gt; "", M2_Metrika2!K31 &lt;&gt; 0), (L31/M2_Metrika2!K31),0)</f>
        <v>0</v>
      </c>
      <c r="R31" s="121">
        <f t="shared" si="8"/>
        <v>0</v>
      </c>
      <c r="S31" s="121">
        <f t="shared" si="9"/>
        <v>0</v>
      </c>
      <c r="T31" s="121">
        <f>IF(AND(M2_Metrika2!K31 &lt;&gt; "", M2_Metrika2!K31 &lt;&gt; 0), (O31/M2_Metrika2!K31),0)</f>
        <v>0</v>
      </c>
      <c r="U31" s="121">
        <f>IF(AND(M2_Metrika2!K31 &lt;&gt; "", M2_Metrika2!K31 &lt;&gt; 0), (P31/M2_Metrika2!K31),0)</f>
        <v>0</v>
      </c>
      <c r="V31" s="81"/>
      <c r="W31" s="121">
        <f t="shared" si="4"/>
        <v>0</v>
      </c>
      <c r="X31" s="196">
        <f t="shared" si="5"/>
        <v>0</v>
      </c>
      <c r="Y31" s="7"/>
      <c r="Z31" s="7"/>
      <c r="AA31" s="7"/>
      <c r="AB31" s="7"/>
      <c r="AC31" s="40"/>
      <c r="AD31" s="40"/>
      <c r="AE31" s="40"/>
      <c r="AF31" s="40"/>
      <c r="AG31" s="40"/>
      <c r="AH31" s="40"/>
      <c r="AI31" s="40"/>
    </row>
    <row r="32" spans="1:35" x14ac:dyDescent="0.25">
      <c r="A32" s="7"/>
      <c r="B32" s="94">
        <v>27</v>
      </c>
      <c r="C32" s="94">
        <v>12</v>
      </c>
      <c r="D32" s="95" t="s">
        <v>6</v>
      </c>
      <c r="E32" s="164" t="s">
        <v>259</v>
      </c>
      <c r="F32" s="96"/>
      <c r="G32" s="30"/>
      <c r="H32" s="30"/>
      <c r="I32" s="30"/>
      <c r="J32" s="80"/>
      <c r="K32" s="80"/>
      <c r="L32" s="80"/>
      <c r="M32" s="80"/>
      <c r="N32" s="80"/>
      <c r="O32" s="121">
        <f t="shared" si="6"/>
        <v>0</v>
      </c>
      <c r="P32" s="121">
        <f t="shared" si="7"/>
        <v>0</v>
      </c>
      <c r="Q32" s="121">
        <f>IF(AND(M2_Metrika2!K32 &lt;&gt; "", M2_Metrika2!K32 &lt;&gt; 0), (L32/M2_Metrika2!K32),0)</f>
        <v>0</v>
      </c>
      <c r="R32" s="121">
        <f t="shared" si="8"/>
        <v>0</v>
      </c>
      <c r="S32" s="121">
        <f t="shared" si="9"/>
        <v>0</v>
      </c>
      <c r="T32" s="121">
        <f>IF(AND(M2_Metrika2!K32 &lt;&gt; "", M2_Metrika2!K32 &lt;&gt; 0), (O32/M2_Metrika2!K32),0)</f>
        <v>0</v>
      </c>
      <c r="U32" s="121">
        <f>IF(AND(M2_Metrika2!K32 &lt;&gt; "", M2_Metrika2!K32 &lt;&gt; 0), (P32/M2_Metrika2!K32),0)</f>
        <v>0</v>
      </c>
      <c r="V32" s="81"/>
      <c r="W32" s="121">
        <f t="shared" si="4"/>
        <v>0</v>
      </c>
      <c r="X32" s="196">
        <f t="shared" si="5"/>
        <v>0</v>
      </c>
      <c r="Y32" s="7"/>
      <c r="Z32" s="7"/>
      <c r="AA32" s="7"/>
      <c r="AB32" s="7"/>
      <c r="AC32" s="40"/>
      <c r="AD32" s="40"/>
      <c r="AE32" s="40"/>
      <c r="AF32" s="40"/>
      <c r="AG32" s="40"/>
      <c r="AH32" s="40"/>
      <c r="AI32" s="40"/>
    </row>
    <row r="33" spans="1:35" x14ac:dyDescent="0.25">
      <c r="A33" s="7"/>
      <c r="B33" s="94">
        <v>28</v>
      </c>
      <c r="C33" s="94">
        <v>13</v>
      </c>
      <c r="D33" s="95" t="s">
        <v>6</v>
      </c>
      <c r="E33" s="164" t="s">
        <v>259</v>
      </c>
      <c r="F33" s="96"/>
      <c r="G33" s="30"/>
      <c r="H33" s="30"/>
      <c r="I33" s="30"/>
      <c r="J33" s="80"/>
      <c r="K33" s="80"/>
      <c r="L33" s="80"/>
      <c r="M33" s="80"/>
      <c r="N33" s="80"/>
      <c r="O33" s="121">
        <f t="shared" si="6"/>
        <v>0</v>
      </c>
      <c r="P33" s="121">
        <f t="shared" si="7"/>
        <v>0</v>
      </c>
      <c r="Q33" s="121">
        <f>IF(AND(M2_Metrika2!K33 &lt;&gt; "", M2_Metrika2!K33 &lt;&gt; 0), (L33/M2_Metrika2!K33),0)</f>
        <v>0</v>
      </c>
      <c r="R33" s="121">
        <f t="shared" si="8"/>
        <v>0</v>
      </c>
      <c r="S33" s="121">
        <f t="shared" si="9"/>
        <v>0</v>
      </c>
      <c r="T33" s="121">
        <f>IF(AND(M2_Metrika2!K33 &lt;&gt; "", M2_Metrika2!K33 &lt;&gt; 0), (O33/M2_Metrika2!K33),0)</f>
        <v>0</v>
      </c>
      <c r="U33" s="121">
        <f>IF(AND(M2_Metrika2!K33 &lt;&gt; "", M2_Metrika2!K33 &lt;&gt; 0), (P33/M2_Metrika2!K33),0)</f>
        <v>0</v>
      </c>
      <c r="V33" s="81"/>
      <c r="W33" s="121">
        <f t="shared" si="4"/>
        <v>0</v>
      </c>
      <c r="X33" s="196">
        <f t="shared" si="5"/>
        <v>0</v>
      </c>
      <c r="Y33" s="7"/>
      <c r="Z33" s="7"/>
      <c r="AA33" s="7"/>
      <c r="AB33" s="7"/>
      <c r="AC33" s="40"/>
      <c r="AD33" s="40"/>
      <c r="AE33" s="40"/>
      <c r="AF33" s="40"/>
      <c r="AG33" s="40"/>
      <c r="AH33" s="40"/>
      <c r="AI33" s="40"/>
    </row>
    <row r="34" spans="1:35" x14ac:dyDescent="0.25">
      <c r="A34" s="7"/>
      <c r="B34" s="94">
        <v>29</v>
      </c>
      <c r="C34" s="94">
        <v>14</v>
      </c>
      <c r="D34" s="95" t="s">
        <v>6</v>
      </c>
      <c r="E34" s="164" t="s">
        <v>259</v>
      </c>
      <c r="F34" s="96"/>
      <c r="G34" s="30"/>
      <c r="H34" s="30"/>
      <c r="I34" s="30"/>
      <c r="J34" s="80"/>
      <c r="K34" s="80"/>
      <c r="L34" s="80"/>
      <c r="M34" s="80"/>
      <c r="N34" s="80"/>
      <c r="O34" s="121">
        <f t="shared" si="6"/>
        <v>0</v>
      </c>
      <c r="P34" s="121">
        <f t="shared" si="7"/>
        <v>0</v>
      </c>
      <c r="Q34" s="121">
        <f>IF(AND(M2_Metrika2!K34 &lt;&gt; "", M2_Metrika2!K34 &lt;&gt; 0), (L34/M2_Metrika2!K34),0)</f>
        <v>0</v>
      </c>
      <c r="R34" s="121">
        <f t="shared" si="8"/>
        <v>0</v>
      </c>
      <c r="S34" s="121">
        <f t="shared" si="9"/>
        <v>0</v>
      </c>
      <c r="T34" s="121">
        <f>IF(AND(M2_Metrika2!K34 &lt;&gt; "", M2_Metrika2!K34 &lt;&gt; 0), (O34/M2_Metrika2!K34),0)</f>
        <v>0</v>
      </c>
      <c r="U34" s="121">
        <f>IF(AND(M2_Metrika2!K34 &lt;&gt; "", M2_Metrika2!K34 &lt;&gt; 0), (P34/M2_Metrika2!K34),0)</f>
        <v>0</v>
      </c>
      <c r="V34" s="81"/>
      <c r="W34" s="121">
        <f t="shared" si="4"/>
        <v>0</v>
      </c>
      <c r="X34" s="196">
        <f t="shared" si="5"/>
        <v>0</v>
      </c>
      <c r="Y34" s="7"/>
      <c r="Z34" s="7"/>
      <c r="AA34" s="7"/>
      <c r="AB34" s="7"/>
      <c r="AC34" s="40"/>
      <c r="AD34" s="40"/>
      <c r="AE34" s="40"/>
      <c r="AF34" s="40"/>
      <c r="AG34" s="40"/>
      <c r="AH34" s="40"/>
      <c r="AI34" s="40"/>
    </row>
    <row r="35" spans="1:35" ht="15.75" customHeight="1" thickBot="1" x14ac:dyDescent="0.3">
      <c r="A35" s="7"/>
      <c r="B35" s="94">
        <v>30</v>
      </c>
      <c r="C35" s="94">
        <v>15</v>
      </c>
      <c r="D35" s="95" t="s">
        <v>6</v>
      </c>
      <c r="E35" s="164" t="s">
        <v>259</v>
      </c>
      <c r="F35" s="96"/>
      <c r="G35" s="82"/>
      <c r="H35" s="83"/>
      <c r="I35" s="83"/>
      <c r="J35" s="80"/>
      <c r="K35" s="80"/>
      <c r="L35" s="80"/>
      <c r="M35" s="80"/>
      <c r="N35" s="80"/>
      <c r="O35" s="121">
        <f t="shared" si="6"/>
        <v>0</v>
      </c>
      <c r="P35" s="121">
        <f t="shared" si="7"/>
        <v>0</v>
      </c>
      <c r="Q35" s="121">
        <f>IF(AND(M2_Metrika2!K35 &lt;&gt; "", M2_Metrika2!K35 &lt;&gt; 0), (L35/M2_Metrika2!K35),0)</f>
        <v>0</v>
      </c>
      <c r="R35" s="121">
        <f t="shared" si="8"/>
        <v>0</v>
      </c>
      <c r="S35" s="121">
        <f t="shared" si="9"/>
        <v>0</v>
      </c>
      <c r="T35" s="121">
        <f>IF(AND(M2_Metrika2!K35 &lt;&gt; "", M2_Metrika2!K35 &lt;&gt; 0), (O35/M2_Metrika2!K35),0)</f>
        <v>0</v>
      </c>
      <c r="U35" s="121">
        <f>IF(AND(M2_Metrika2!K35 &lt;&gt; "", M2_Metrika2!K35 &lt;&gt; 0), (P35/M2_Metrika2!K35),0)</f>
        <v>0</v>
      </c>
      <c r="V35" s="81"/>
      <c r="W35" s="121">
        <f t="shared" si="4"/>
        <v>0</v>
      </c>
      <c r="X35" s="196">
        <f t="shared" si="5"/>
        <v>0</v>
      </c>
      <c r="Y35" s="7"/>
      <c r="Z35" s="7"/>
      <c r="AA35" s="7"/>
      <c r="AB35" s="7"/>
      <c r="AC35" s="40"/>
      <c r="AD35" s="40"/>
      <c r="AE35" s="40"/>
      <c r="AF35" s="40"/>
      <c r="AG35" s="40"/>
      <c r="AH35" s="40"/>
      <c r="AI35" s="40"/>
    </row>
    <row r="36" spans="1:35" x14ac:dyDescent="0.25">
      <c r="A36" s="7"/>
      <c r="B36" s="91">
        <v>31</v>
      </c>
      <c r="C36" s="94">
        <v>1</v>
      </c>
      <c r="D36" s="92" t="s">
        <v>7</v>
      </c>
      <c r="E36" s="163" t="s">
        <v>259</v>
      </c>
      <c r="F36" s="93"/>
      <c r="G36" s="30"/>
      <c r="H36" s="30"/>
      <c r="I36" s="30"/>
      <c r="J36" s="78"/>
      <c r="K36" s="78"/>
      <c r="L36" s="78"/>
      <c r="M36" s="78"/>
      <c r="N36" s="78"/>
      <c r="O36" s="193">
        <f t="shared" si="6"/>
        <v>0</v>
      </c>
      <c r="P36" s="193">
        <f t="shared" si="7"/>
        <v>0</v>
      </c>
      <c r="Q36" s="193">
        <f>IF(AND(M2_Metrika2!K36 &lt;&gt; "", M2_Metrika2!K36 &lt;&gt; 0), (L36/M2_Metrika2!K36),0)</f>
        <v>0</v>
      </c>
      <c r="R36" s="193">
        <f t="shared" si="8"/>
        <v>0</v>
      </c>
      <c r="S36" s="193">
        <f t="shared" si="9"/>
        <v>0</v>
      </c>
      <c r="T36" s="193">
        <f>IF(AND(M2_Metrika2!K36 &lt;&gt; "", M2_Metrika2!K36 &lt;&gt; 0), (O36/M2_Metrika2!K36),0)</f>
        <v>0</v>
      </c>
      <c r="U36" s="193">
        <f>IF(AND(M2_Metrika2!K36 &lt;&gt; "", M2_Metrika2!K36 &lt;&gt; 0), (P36/M2_Metrika2!K36),0)</f>
        <v>0</v>
      </c>
      <c r="V36" s="79"/>
      <c r="W36" s="193">
        <f t="shared" si="4"/>
        <v>0</v>
      </c>
      <c r="X36" s="194">
        <f t="shared" si="5"/>
        <v>0</v>
      </c>
      <c r="Y36" s="7"/>
      <c r="Z36" s="7"/>
      <c r="AA36" s="7"/>
      <c r="AB36" s="7"/>
      <c r="AC36" s="40"/>
      <c r="AD36" s="40"/>
      <c r="AE36" s="40"/>
      <c r="AF36" s="40"/>
      <c r="AG36" s="40"/>
      <c r="AH36" s="40"/>
      <c r="AI36" s="40"/>
    </row>
    <row r="37" spans="1:35" x14ac:dyDescent="0.25">
      <c r="A37" s="7"/>
      <c r="B37" s="94">
        <v>32</v>
      </c>
      <c r="C37" s="94">
        <v>2</v>
      </c>
      <c r="D37" s="95" t="s">
        <v>7</v>
      </c>
      <c r="E37" s="164" t="s">
        <v>259</v>
      </c>
      <c r="F37" s="96"/>
      <c r="G37" s="30"/>
      <c r="H37" s="30"/>
      <c r="I37" s="30"/>
      <c r="J37" s="80"/>
      <c r="K37" s="80"/>
      <c r="L37" s="80"/>
      <c r="M37" s="80"/>
      <c r="N37" s="80"/>
      <c r="O37" s="121">
        <f t="shared" si="6"/>
        <v>0</v>
      </c>
      <c r="P37" s="121">
        <f t="shared" si="7"/>
        <v>0</v>
      </c>
      <c r="Q37" s="121">
        <f>IF(AND(M2_Metrika2!K37 &lt;&gt; "", M2_Metrika2!K37 &lt;&gt; 0), (L37/M2_Metrika2!K37),0)</f>
        <v>0</v>
      </c>
      <c r="R37" s="121">
        <f t="shared" si="8"/>
        <v>0</v>
      </c>
      <c r="S37" s="121">
        <f t="shared" si="9"/>
        <v>0</v>
      </c>
      <c r="T37" s="121">
        <f>IF(AND(M2_Metrika2!K37 &lt;&gt; "", M2_Metrika2!K37 &lt;&gt; 0), (O37/M2_Metrika2!K37),0)</f>
        <v>0</v>
      </c>
      <c r="U37" s="121">
        <f>IF(AND(M2_Metrika2!K37 &lt;&gt; "", M2_Metrika2!K37 &lt;&gt; 0), (P37/M2_Metrika2!K37),0)</f>
        <v>0</v>
      </c>
      <c r="V37" s="81"/>
      <c r="W37" s="121">
        <f t="shared" si="4"/>
        <v>0</v>
      </c>
      <c r="X37" s="196">
        <f t="shared" si="5"/>
        <v>0</v>
      </c>
      <c r="Y37" s="7"/>
      <c r="Z37" s="7"/>
      <c r="AA37" s="7"/>
      <c r="AB37" s="7"/>
      <c r="AC37" s="40"/>
      <c r="AD37" s="40"/>
      <c r="AE37" s="40"/>
      <c r="AF37" s="40"/>
      <c r="AG37" s="40"/>
      <c r="AH37" s="40"/>
      <c r="AI37" s="40"/>
    </row>
    <row r="38" spans="1:35" x14ac:dyDescent="0.25">
      <c r="A38" s="7"/>
      <c r="B38" s="94">
        <v>33</v>
      </c>
      <c r="C38" s="94">
        <v>3</v>
      </c>
      <c r="D38" s="95" t="s">
        <v>7</v>
      </c>
      <c r="E38" s="164" t="s">
        <v>259</v>
      </c>
      <c r="F38" s="96"/>
      <c r="G38" s="30"/>
      <c r="H38" s="30"/>
      <c r="I38" s="30"/>
      <c r="J38" s="80"/>
      <c r="K38" s="80"/>
      <c r="L38" s="80"/>
      <c r="M38" s="80"/>
      <c r="N38" s="80"/>
      <c r="O38" s="121">
        <f t="shared" si="6"/>
        <v>0</v>
      </c>
      <c r="P38" s="121">
        <f t="shared" si="7"/>
        <v>0</v>
      </c>
      <c r="Q38" s="121">
        <f>IF(AND(M2_Metrika2!K38 &lt;&gt; "", M2_Metrika2!K38 &lt;&gt; 0), (L38/M2_Metrika2!K38),0)</f>
        <v>0</v>
      </c>
      <c r="R38" s="121">
        <f t="shared" si="8"/>
        <v>0</v>
      </c>
      <c r="S38" s="121">
        <f t="shared" si="9"/>
        <v>0</v>
      </c>
      <c r="T38" s="121">
        <f>IF(AND(M2_Metrika2!K38 &lt;&gt; "", M2_Metrika2!K38 &lt;&gt; 0), (O38/M2_Metrika2!K38),0)</f>
        <v>0</v>
      </c>
      <c r="U38" s="121">
        <f>IF(AND(M2_Metrika2!K38 &lt;&gt; "", M2_Metrika2!K38 &lt;&gt; 0), (P38/M2_Metrika2!K38),0)</f>
        <v>0</v>
      </c>
      <c r="V38" s="81"/>
      <c r="W38" s="121">
        <f t="shared" si="4"/>
        <v>0</v>
      </c>
      <c r="X38" s="196">
        <f t="shared" si="5"/>
        <v>0</v>
      </c>
      <c r="Y38" s="7"/>
      <c r="Z38" s="7"/>
      <c r="AA38" s="7"/>
      <c r="AB38" s="7"/>
      <c r="AC38" s="40"/>
      <c r="AD38" s="40"/>
      <c r="AE38" s="40"/>
      <c r="AF38" s="40"/>
      <c r="AG38" s="40"/>
      <c r="AH38" s="40"/>
      <c r="AI38" s="40"/>
    </row>
    <row r="39" spans="1:35" x14ac:dyDescent="0.25">
      <c r="A39" s="7"/>
      <c r="B39" s="94">
        <v>34</v>
      </c>
      <c r="C39" s="94">
        <v>4</v>
      </c>
      <c r="D39" s="95" t="s">
        <v>7</v>
      </c>
      <c r="E39" s="164" t="s">
        <v>259</v>
      </c>
      <c r="F39" s="96"/>
      <c r="G39" s="30"/>
      <c r="H39" s="30"/>
      <c r="I39" s="30"/>
      <c r="J39" s="80"/>
      <c r="K39" s="80"/>
      <c r="L39" s="80"/>
      <c r="M39" s="80"/>
      <c r="N39" s="80"/>
      <c r="O39" s="121">
        <f t="shared" si="6"/>
        <v>0</v>
      </c>
      <c r="P39" s="121">
        <f t="shared" si="7"/>
        <v>0</v>
      </c>
      <c r="Q39" s="121">
        <f>IF(AND(M2_Metrika2!K39 &lt;&gt; "", M2_Metrika2!K39 &lt;&gt; 0), (L39/M2_Metrika2!K39),0)</f>
        <v>0</v>
      </c>
      <c r="R39" s="121">
        <f t="shared" si="8"/>
        <v>0</v>
      </c>
      <c r="S39" s="121">
        <f t="shared" si="9"/>
        <v>0</v>
      </c>
      <c r="T39" s="121">
        <f>IF(AND(M2_Metrika2!K39 &lt;&gt; "", M2_Metrika2!K39 &lt;&gt; 0), (O39/M2_Metrika2!K39),0)</f>
        <v>0</v>
      </c>
      <c r="U39" s="121">
        <f>IF(AND(M2_Metrika2!K39 &lt;&gt; "", M2_Metrika2!K39 &lt;&gt; 0), (P39/M2_Metrika2!K39),0)</f>
        <v>0</v>
      </c>
      <c r="V39" s="81"/>
      <c r="W39" s="121">
        <f t="shared" si="4"/>
        <v>0</v>
      </c>
      <c r="X39" s="196">
        <f t="shared" si="5"/>
        <v>0</v>
      </c>
      <c r="Y39" s="7"/>
      <c r="Z39" s="7"/>
      <c r="AA39" s="7"/>
      <c r="AB39" s="7"/>
      <c r="AC39" s="40"/>
      <c r="AD39" s="40"/>
      <c r="AE39" s="40"/>
      <c r="AF39" s="40"/>
      <c r="AG39" s="40"/>
      <c r="AH39" s="40"/>
      <c r="AI39" s="40"/>
    </row>
    <row r="40" spans="1:35" x14ac:dyDescent="0.25">
      <c r="A40" s="7"/>
      <c r="B40" s="94">
        <v>35</v>
      </c>
      <c r="C40" s="94">
        <v>5</v>
      </c>
      <c r="D40" s="95" t="s">
        <v>7</v>
      </c>
      <c r="E40" s="164" t="s">
        <v>259</v>
      </c>
      <c r="F40" s="96"/>
      <c r="G40" s="30"/>
      <c r="H40" s="30"/>
      <c r="I40" s="30"/>
      <c r="J40" s="80"/>
      <c r="K40" s="80"/>
      <c r="L40" s="80"/>
      <c r="M40" s="80"/>
      <c r="N40" s="80"/>
      <c r="O40" s="121">
        <f t="shared" si="6"/>
        <v>0</v>
      </c>
      <c r="P40" s="121">
        <f t="shared" si="7"/>
        <v>0</v>
      </c>
      <c r="Q40" s="121">
        <f>IF(AND(M2_Metrika2!K40 &lt;&gt; "", M2_Metrika2!K40 &lt;&gt; 0), (L40/M2_Metrika2!K40),0)</f>
        <v>0</v>
      </c>
      <c r="R40" s="121">
        <f t="shared" si="8"/>
        <v>0</v>
      </c>
      <c r="S40" s="121">
        <f t="shared" si="9"/>
        <v>0</v>
      </c>
      <c r="T40" s="121">
        <f>IF(AND(M2_Metrika2!K40 &lt;&gt; "", M2_Metrika2!K40 &lt;&gt; 0), (O40/M2_Metrika2!K40),0)</f>
        <v>0</v>
      </c>
      <c r="U40" s="121">
        <f>IF(AND(M2_Metrika2!K40 &lt;&gt; "", M2_Metrika2!K40 &lt;&gt; 0), (P40/M2_Metrika2!K40),0)</f>
        <v>0</v>
      </c>
      <c r="V40" s="81"/>
      <c r="W40" s="121">
        <f t="shared" si="4"/>
        <v>0</v>
      </c>
      <c r="X40" s="196">
        <f t="shared" si="5"/>
        <v>0</v>
      </c>
      <c r="Y40" s="7"/>
      <c r="Z40" s="7"/>
      <c r="AA40" s="7"/>
      <c r="AB40" s="7"/>
      <c r="AC40" s="40"/>
      <c r="AD40" s="40"/>
      <c r="AE40" s="40"/>
      <c r="AF40" s="40"/>
      <c r="AG40" s="40"/>
      <c r="AH40" s="40"/>
      <c r="AI40" s="40"/>
    </row>
    <row r="41" spans="1:35" x14ac:dyDescent="0.25">
      <c r="A41" s="7"/>
      <c r="B41" s="94">
        <v>36</v>
      </c>
      <c r="C41" s="94">
        <v>6</v>
      </c>
      <c r="D41" s="95" t="s">
        <v>7</v>
      </c>
      <c r="E41" s="164" t="s">
        <v>259</v>
      </c>
      <c r="F41" s="96"/>
      <c r="G41" s="30"/>
      <c r="H41" s="30"/>
      <c r="I41" s="30"/>
      <c r="J41" s="80"/>
      <c r="K41" s="80"/>
      <c r="L41" s="80"/>
      <c r="M41" s="80"/>
      <c r="N41" s="80"/>
      <c r="O41" s="121">
        <f t="shared" si="6"/>
        <v>0</v>
      </c>
      <c r="P41" s="121">
        <f t="shared" si="7"/>
        <v>0</v>
      </c>
      <c r="Q41" s="121">
        <f>IF(AND(M2_Metrika2!K41 &lt;&gt; "", M2_Metrika2!K41 &lt;&gt; 0), (L41/M2_Metrika2!K41),0)</f>
        <v>0</v>
      </c>
      <c r="R41" s="121">
        <f t="shared" si="8"/>
        <v>0</v>
      </c>
      <c r="S41" s="121">
        <f t="shared" si="9"/>
        <v>0</v>
      </c>
      <c r="T41" s="121">
        <f>IF(AND(M2_Metrika2!K41 &lt;&gt; "", M2_Metrika2!K41 &lt;&gt; 0), (O41/M2_Metrika2!K41),0)</f>
        <v>0</v>
      </c>
      <c r="U41" s="121">
        <f>IF(AND(M2_Metrika2!K41 &lt;&gt; "", M2_Metrika2!K41 &lt;&gt; 0), (P41/M2_Metrika2!K41),0)</f>
        <v>0</v>
      </c>
      <c r="V41" s="81"/>
      <c r="W41" s="121">
        <f t="shared" si="4"/>
        <v>0</v>
      </c>
      <c r="X41" s="196">
        <f t="shared" si="5"/>
        <v>0</v>
      </c>
      <c r="Y41" s="7"/>
      <c r="Z41" s="7"/>
      <c r="AA41" s="7"/>
      <c r="AB41" s="7"/>
      <c r="AC41" s="40"/>
      <c r="AD41" s="40"/>
      <c r="AE41" s="40"/>
      <c r="AF41" s="40"/>
      <c r="AG41" s="40"/>
      <c r="AH41" s="40"/>
      <c r="AI41" s="40"/>
    </row>
    <row r="42" spans="1:35" x14ac:dyDescent="0.25">
      <c r="A42" s="7"/>
      <c r="B42" s="94">
        <v>37</v>
      </c>
      <c r="C42" s="94">
        <v>7</v>
      </c>
      <c r="D42" s="95" t="s">
        <v>7</v>
      </c>
      <c r="E42" s="164" t="s">
        <v>259</v>
      </c>
      <c r="F42" s="96"/>
      <c r="G42" s="30"/>
      <c r="H42" s="30"/>
      <c r="I42" s="30"/>
      <c r="J42" s="80"/>
      <c r="K42" s="80"/>
      <c r="L42" s="80"/>
      <c r="M42" s="80"/>
      <c r="N42" s="80"/>
      <c r="O42" s="121">
        <f t="shared" si="6"/>
        <v>0</v>
      </c>
      <c r="P42" s="121">
        <f t="shared" si="7"/>
        <v>0</v>
      </c>
      <c r="Q42" s="121">
        <f>IF(AND(M2_Metrika2!K42 &lt;&gt; "", M2_Metrika2!K42 &lt;&gt; 0), (L42/M2_Metrika2!K42),0)</f>
        <v>0</v>
      </c>
      <c r="R42" s="121">
        <f t="shared" si="8"/>
        <v>0</v>
      </c>
      <c r="S42" s="121">
        <f t="shared" si="9"/>
        <v>0</v>
      </c>
      <c r="T42" s="121">
        <f>IF(AND(M2_Metrika2!K42 &lt;&gt; "", M2_Metrika2!K42 &lt;&gt; 0), (O42/M2_Metrika2!K42),0)</f>
        <v>0</v>
      </c>
      <c r="U42" s="121">
        <f>IF(AND(M2_Metrika2!K42 &lt;&gt; "", M2_Metrika2!K42 &lt;&gt; 0), (P42/M2_Metrika2!K42),0)</f>
        <v>0</v>
      </c>
      <c r="V42" s="81"/>
      <c r="W42" s="121">
        <f t="shared" si="4"/>
        <v>0</v>
      </c>
      <c r="X42" s="196">
        <f t="shared" si="5"/>
        <v>0</v>
      </c>
      <c r="Y42" s="7"/>
      <c r="Z42" s="7"/>
      <c r="AA42" s="7"/>
      <c r="AB42" s="7"/>
      <c r="AC42" s="40"/>
      <c r="AD42" s="40"/>
      <c r="AE42" s="40"/>
      <c r="AF42" s="40"/>
      <c r="AG42" s="40"/>
      <c r="AH42" s="40"/>
      <c r="AI42" s="40"/>
    </row>
    <row r="43" spans="1:35" x14ac:dyDescent="0.25">
      <c r="A43" s="7"/>
      <c r="B43" s="94">
        <v>38</v>
      </c>
      <c r="C43" s="94">
        <v>8</v>
      </c>
      <c r="D43" s="95" t="s">
        <v>7</v>
      </c>
      <c r="E43" s="164" t="s">
        <v>259</v>
      </c>
      <c r="F43" s="96"/>
      <c r="G43" s="30"/>
      <c r="H43" s="30"/>
      <c r="I43" s="30"/>
      <c r="J43" s="80"/>
      <c r="K43" s="80"/>
      <c r="L43" s="80"/>
      <c r="M43" s="80"/>
      <c r="N43" s="80"/>
      <c r="O43" s="121">
        <f t="shared" si="6"/>
        <v>0</v>
      </c>
      <c r="P43" s="121">
        <f t="shared" si="7"/>
        <v>0</v>
      </c>
      <c r="Q43" s="121">
        <f>IF(AND(M2_Metrika2!K43 &lt;&gt; "", M2_Metrika2!K43 &lt;&gt; 0), (L43/M2_Metrika2!K43),0)</f>
        <v>0</v>
      </c>
      <c r="R43" s="121">
        <f t="shared" si="8"/>
        <v>0</v>
      </c>
      <c r="S43" s="121">
        <f t="shared" si="9"/>
        <v>0</v>
      </c>
      <c r="T43" s="121">
        <f>IF(AND(M2_Metrika2!K43 &lt;&gt; "", M2_Metrika2!K43 &lt;&gt; 0), (O43/M2_Metrika2!K43),0)</f>
        <v>0</v>
      </c>
      <c r="U43" s="121">
        <f>IF(AND(M2_Metrika2!K43 &lt;&gt; "", M2_Metrika2!K43 &lt;&gt; 0), (P43/M2_Metrika2!K43),0)</f>
        <v>0</v>
      </c>
      <c r="V43" s="81"/>
      <c r="W43" s="121">
        <f t="shared" si="4"/>
        <v>0</v>
      </c>
      <c r="X43" s="196">
        <f t="shared" si="5"/>
        <v>0</v>
      </c>
      <c r="Y43" s="7"/>
      <c r="Z43" s="7"/>
      <c r="AA43" s="7"/>
      <c r="AB43" s="7"/>
      <c r="AC43" s="40"/>
      <c r="AD43" s="40"/>
      <c r="AE43" s="40"/>
      <c r="AF43" s="40"/>
      <c r="AG43" s="40"/>
      <c r="AH43" s="40"/>
      <c r="AI43" s="40"/>
    </row>
    <row r="44" spans="1:35" x14ac:dyDescent="0.25">
      <c r="A44" s="7"/>
      <c r="B44" s="94">
        <v>39</v>
      </c>
      <c r="C44" s="94">
        <v>9</v>
      </c>
      <c r="D44" s="95" t="s">
        <v>7</v>
      </c>
      <c r="E44" s="164" t="s">
        <v>259</v>
      </c>
      <c r="F44" s="96"/>
      <c r="G44" s="30"/>
      <c r="H44" s="30"/>
      <c r="I44" s="30"/>
      <c r="J44" s="80"/>
      <c r="K44" s="80"/>
      <c r="L44" s="80"/>
      <c r="M44" s="80"/>
      <c r="N44" s="80"/>
      <c r="O44" s="121">
        <f t="shared" si="6"/>
        <v>0</v>
      </c>
      <c r="P44" s="121">
        <f t="shared" si="7"/>
        <v>0</v>
      </c>
      <c r="Q44" s="121">
        <f>IF(AND(M2_Metrika2!K44 &lt;&gt; "", M2_Metrika2!K44 &lt;&gt; 0), (L44/M2_Metrika2!K44),0)</f>
        <v>0</v>
      </c>
      <c r="R44" s="121">
        <f t="shared" si="8"/>
        <v>0</v>
      </c>
      <c r="S44" s="121">
        <f t="shared" si="9"/>
        <v>0</v>
      </c>
      <c r="T44" s="121">
        <f>IF(AND(M2_Metrika2!K44 &lt;&gt; "", M2_Metrika2!K44 &lt;&gt; 0), (O44/M2_Metrika2!K44),0)</f>
        <v>0</v>
      </c>
      <c r="U44" s="121">
        <f>IF(AND(M2_Metrika2!K44 &lt;&gt; "", M2_Metrika2!K44 &lt;&gt; 0), (P44/M2_Metrika2!K44),0)</f>
        <v>0</v>
      </c>
      <c r="V44" s="81"/>
      <c r="W44" s="121">
        <f t="shared" si="4"/>
        <v>0</v>
      </c>
      <c r="X44" s="196">
        <f t="shared" si="5"/>
        <v>0</v>
      </c>
      <c r="Y44" s="7"/>
      <c r="Z44" s="7"/>
      <c r="AA44" s="7"/>
      <c r="AB44" s="7"/>
      <c r="AC44" s="40"/>
      <c r="AD44" s="40"/>
      <c r="AE44" s="40"/>
      <c r="AF44" s="40"/>
      <c r="AG44" s="40"/>
      <c r="AH44" s="40"/>
      <c r="AI44" s="40"/>
    </row>
    <row r="45" spans="1:35" x14ac:dyDescent="0.25">
      <c r="A45" s="7"/>
      <c r="B45" s="94">
        <v>40</v>
      </c>
      <c r="C45" s="94">
        <v>10</v>
      </c>
      <c r="D45" s="95" t="s">
        <v>7</v>
      </c>
      <c r="E45" s="164" t="s">
        <v>259</v>
      </c>
      <c r="F45" s="96"/>
      <c r="G45" s="30"/>
      <c r="H45" s="30"/>
      <c r="I45" s="30"/>
      <c r="J45" s="80"/>
      <c r="K45" s="80"/>
      <c r="L45" s="80"/>
      <c r="M45" s="80"/>
      <c r="N45" s="80"/>
      <c r="O45" s="121">
        <f t="shared" si="6"/>
        <v>0</v>
      </c>
      <c r="P45" s="121">
        <f t="shared" si="7"/>
        <v>0</v>
      </c>
      <c r="Q45" s="121">
        <f>IF(AND(M2_Metrika2!K45 &lt;&gt; "", M2_Metrika2!K45 &lt;&gt; 0), (L45/M2_Metrika2!K45),0)</f>
        <v>0</v>
      </c>
      <c r="R45" s="121">
        <f t="shared" si="8"/>
        <v>0</v>
      </c>
      <c r="S45" s="121">
        <f t="shared" si="9"/>
        <v>0</v>
      </c>
      <c r="T45" s="121">
        <f>IF(AND(M2_Metrika2!K45 &lt;&gt; "", M2_Metrika2!K45 &lt;&gt; 0), (O45/M2_Metrika2!K45),0)</f>
        <v>0</v>
      </c>
      <c r="U45" s="121">
        <f>IF(AND(M2_Metrika2!K45 &lt;&gt; "", M2_Metrika2!K45 &lt;&gt; 0), (P45/M2_Metrika2!K45),0)</f>
        <v>0</v>
      </c>
      <c r="V45" s="81"/>
      <c r="W45" s="121">
        <f t="shared" si="4"/>
        <v>0</v>
      </c>
      <c r="X45" s="196">
        <f t="shared" si="5"/>
        <v>0</v>
      </c>
      <c r="Y45" s="7"/>
      <c r="Z45" s="7"/>
      <c r="AA45" s="7"/>
      <c r="AB45" s="7"/>
      <c r="AC45" s="40"/>
      <c r="AD45" s="40"/>
      <c r="AE45" s="40"/>
      <c r="AF45" s="40"/>
      <c r="AG45" s="40"/>
      <c r="AH45" s="40"/>
      <c r="AI45" s="40"/>
    </row>
    <row r="46" spans="1:35" x14ac:dyDescent="0.25">
      <c r="A46" s="7"/>
      <c r="B46" s="94">
        <v>41</v>
      </c>
      <c r="C46" s="94">
        <v>11</v>
      </c>
      <c r="D46" s="95" t="s">
        <v>7</v>
      </c>
      <c r="E46" s="164" t="s">
        <v>259</v>
      </c>
      <c r="F46" s="96"/>
      <c r="G46" s="30"/>
      <c r="H46" s="30"/>
      <c r="I46" s="30"/>
      <c r="J46" s="80"/>
      <c r="K46" s="80"/>
      <c r="L46" s="80"/>
      <c r="M46" s="80"/>
      <c r="N46" s="80"/>
      <c r="O46" s="121">
        <f t="shared" si="6"/>
        <v>0</v>
      </c>
      <c r="P46" s="121">
        <f t="shared" si="7"/>
        <v>0</v>
      </c>
      <c r="Q46" s="121">
        <f>IF(AND(M2_Metrika2!K46 &lt;&gt; "", M2_Metrika2!K46 &lt;&gt; 0), (L46/M2_Metrika2!K46),0)</f>
        <v>0</v>
      </c>
      <c r="R46" s="121">
        <f t="shared" si="8"/>
        <v>0</v>
      </c>
      <c r="S46" s="121">
        <f t="shared" si="9"/>
        <v>0</v>
      </c>
      <c r="T46" s="121">
        <f>IF(AND(M2_Metrika2!K46 &lt;&gt; "", M2_Metrika2!K46 &lt;&gt; 0), (O46/M2_Metrika2!K46),0)</f>
        <v>0</v>
      </c>
      <c r="U46" s="121">
        <f>IF(AND(M2_Metrika2!K46 &lt;&gt; "", M2_Metrika2!K46 &lt;&gt; 0), (P46/M2_Metrika2!K46),0)</f>
        <v>0</v>
      </c>
      <c r="V46" s="81"/>
      <c r="W46" s="121">
        <f t="shared" si="4"/>
        <v>0</v>
      </c>
      <c r="X46" s="196">
        <f t="shared" si="5"/>
        <v>0</v>
      </c>
      <c r="Y46" s="7"/>
      <c r="Z46" s="7"/>
      <c r="AA46" s="7"/>
      <c r="AB46" s="7"/>
      <c r="AC46" s="40"/>
      <c r="AD46" s="40"/>
      <c r="AE46" s="40"/>
      <c r="AF46" s="40"/>
      <c r="AG46" s="40"/>
      <c r="AH46" s="40"/>
      <c r="AI46" s="40"/>
    </row>
    <row r="47" spans="1:35" x14ac:dyDescent="0.25">
      <c r="A47" s="7"/>
      <c r="B47" s="94">
        <v>42</v>
      </c>
      <c r="C47" s="94">
        <v>12</v>
      </c>
      <c r="D47" s="95" t="s">
        <v>7</v>
      </c>
      <c r="E47" s="164" t="s">
        <v>259</v>
      </c>
      <c r="F47" s="96"/>
      <c r="G47" s="30"/>
      <c r="H47" s="30"/>
      <c r="I47" s="30"/>
      <c r="J47" s="80"/>
      <c r="K47" s="80"/>
      <c r="L47" s="80"/>
      <c r="M47" s="80"/>
      <c r="N47" s="80"/>
      <c r="O47" s="121">
        <f t="shared" si="6"/>
        <v>0</v>
      </c>
      <c r="P47" s="121">
        <f t="shared" si="7"/>
        <v>0</v>
      </c>
      <c r="Q47" s="121">
        <f>IF(AND(M2_Metrika2!K47 &lt;&gt; "", M2_Metrika2!K47 &lt;&gt; 0), (L47/M2_Metrika2!K47),0)</f>
        <v>0</v>
      </c>
      <c r="R47" s="121">
        <f t="shared" si="8"/>
        <v>0</v>
      </c>
      <c r="S47" s="121">
        <f t="shared" si="9"/>
        <v>0</v>
      </c>
      <c r="T47" s="121">
        <f>IF(AND(M2_Metrika2!K47 &lt;&gt; "", M2_Metrika2!K47 &lt;&gt; 0), (O47/M2_Metrika2!K47),0)</f>
        <v>0</v>
      </c>
      <c r="U47" s="121">
        <f>IF(AND(M2_Metrika2!K47 &lt;&gt; "", M2_Metrika2!K47 &lt;&gt; 0), (P47/M2_Metrika2!K47),0)</f>
        <v>0</v>
      </c>
      <c r="V47" s="81"/>
      <c r="W47" s="121">
        <f t="shared" si="4"/>
        <v>0</v>
      </c>
      <c r="X47" s="196">
        <f t="shared" si="5"/>
        <v>0</v>
      </c>
      <c r="Y47" s="7"/>
      <c r="Z47" s="7"/>
      <c r="AA47" s="7"/>
      <c r="AB47" s="7"/>
      <c r="AC47" s="40"/>
      <c r="AD47" s="40"/>
      <c r="AE47" s="40"/>
      <c r="AF47" s="40"/>
      <c r="AG47" s="40"/>
      <c r="AH47" s="40"/>
      <c r="AI47" s="40"/>
    </row>
    <row r="48" spans="1:35" x14ac:dyDescent="0.25">
      <c r="A48" s="7"/>
      <c r="B48" s="94">
        <v>43</v>
      </c>
      <c r="C48" s="94">
        <v>13</v>
      </c>
      <c r="D48" s="95" t="s">
        <v>7</v>
      </c>
      <c r="E48" s="164" t="s">
        <v>259</v>
      </c>
      <c r="F48" s="96"/>
      <c r="G48" s="30"/>
      <c r="H48" s="30"/>
      <c r="I48" s="30"/>
      <c r="J48" s="80"/>
      <c r="K48" s="80"/>
      <c r="L48" s="80"/>
      <c r="M48" s="80"/>
      <c r="N48" s="80"/>
      <c r="O48" s="121">
        <f t="shared" si="6"/>
        <v>0</v>
      </c>
      <c r="P48" s="121">
        <f t="shared" si="7"/>
        <v>0</v>
      </c>
      <c r="Q48" s="121">
        <f>IF(AND(M2_Metrika2!K48 &lt;&gt; "", M2_Metrika2!K48 &lt;&gt; 0), (L48/M2_Metrika2!K48),0)</f>
        <v>0</v>
      </c>
      <c r="R48" s="121">
        <f t="shared" si="8"/>
        <v>0</v>
      </c>
      <c r="S48" s="121">
        <f t="shared" si="9"/>
        <v>0</v>
      </c>
      <c r="T48" s="121">
        <f>IF(AND(M2_Metrika2!K48 &lt;&gt; "", M2_Metrika2!K48 &lt;&gt; 0), (O48/M2_Metrika2!K48),0)</f>
        <v>0</v>
      </c>
      <c r="U48" s="121">
        <f>IF(AND(M2_Metrika2!K48 &lt;&gt; "", M2_Metrika2!K48 &lt;&gt; 0), (P48/M2_Metrika2!K48),0)</f>
        <v>0</v>
      </c>
      <c r="V48" s="81"/>
      <c r="W48" s="121">
        <f t="shared" si="4"/>
        <v>0</v>
      </c>
      <c r="X48" s="196">
        <f t="shared" si="5"/>
        <v>0</v>
      </c>
      <c r="Y48" s="7"/>
      <c r="Z48" s="7"/>
      <c r="AA48" s="7"/>
      <c r="AB48" s="7"/>
      <c r="AC48" s="40"/>
      <c r="AD48" s="40"/>
      <c r="AE48" s="40"/>
      <c r="AF48" s="40"/>
      <c r="AG48" s="40"/>
      <c r="AH48" s="40"/>
      <c r="AI48" s="40"/>
    </row>
    <row r="49" spans="1:35" x14ac:dyDescent="0.25">
      <c r="A49" s="7"/>
      <c r="B49" s="94">
        <v>44</v>
      </c>
      <c r="C49" s="94">
        <v>14</v>
      </c>
      <c r="D49" s="95" t="s">
        <v>7</v>
      </c>
      <c r="E49" s="164" t="s">
        <v>259</v>
      </c>
      <c r="F49" s="96"/>
      <c r="G49" s="30"/>
      <c r="H49" s="30"/>
      <c r="I49" s="30"/>
      <c r="J49" s="80"/>
      <c r="K49" s="80"/>
      <c r="L49" s="80"/>
      <c r="M49" s="80"/>
      <c r="N49" s="80"/>
      <c r="O49" s="121">
        <f t="shared" si="6"/>
        <v>0</v>
      </c>
      <c r="P49" s="121">
        <f t="shared" si="7"/>
        <v>0</v>
      </c>
      <c r="Q49" s="121">
        <f>IF(AND(M2_Metrika2!K49 &lt;&gt; "", M2_Metrika2!K49 &lt;&gt; 0), (L49/M2_Metrika2!K49),0)</f>
        <v>0</v>
      </c>
      <c r="R49" s="121">
        <f t="shared" si="8"/>
        <v>0</v>
      </c>
      <c r="S49" s="121">
        <f t="shared" si="9"/>
        <v>0</v>
      </c>
      <c r="T49" s="121">
        <f>IF(AND(M2_Metrika2!K49 &lt;&gt; "", M2_Metrika2!K49 &lt;&gt; 0), (O49/M2_Metrika2!K49),0)</f>
        <v>0</v>
      </c>
      <c r="U49" s="121">
        <f>IF(AND(M2_Metrika2!K49 &lt;&gt; "", M2_Metrika2!K49 &lt;&gt; 0), (P49/M2_Metrika2!K49),0)</f>
        <v>0</v>
      </c>
      <c r="V49" s="81"/>
      <c r="W49" s="121">
        <f t="shared" si="4"/>
        <v>0</v>
      </c>
      <c r="X49" s="196">
        <f t="shared" si="5"/>
        <v>0</v>
      </c>
      <c r="Y49" s="7"/>
      <c r="Z49" s="7"/>
      <c r="AA49" s="7"/>
      <c r="AB49" s="7"/>
      <c r="AC49" s="40"/>
      <c r="AD49" s="40"/>
      <c r="AE49" s="40"/>
      <c r="AF49" s="40"/>
      <c r="AG49" s="40"/>
      <c r="AH49" s="40"/>
      <c r="AI49" s="40"/>
    </row>
    <row r="50" spans="1:35" ht="15.75" customHeight="1" thickBot="1" x14ac:dyDescent="0.3">
      <c r="A50" s="7"/>
      <c r="B50" s="94">
        <v>45</v>
      </c>
      <c r="C50" s="94">
        <v>15</v>
      </c>
      <c r="D50" s="95" t="s">
        <v>7</v>
      </c>
      <c r="E50" s="164" t="s">
        <v>259</v>
      </c>
      <c r="F50" s="96"/>
      <c r="G50" s="82"/>
      <c r="H50" s="83"/>
      <c r="I50" s="83"/>
      <c r="J50" s="80"/>
      <c r="K50" s="80"/>
      <c r="L50" s="80"/>
      <c r="M50" s="80"/>
      <c r="N50" s="80"/>
      <c r="O50" s="121">
        <f t="shared" si="6"/>
        <v>0</v>
      </c>
      <c r="P50" s="121">
        <f t="shared" si="7"/>
        <v>0</v>
      </c>
      <c r="Q50" s="121">
        <f>IF(AND(M2_Metrika2!K50 &lt;&gt; "", M2_Metrika2!K50 &lt;&gt; 0), (L50/M2_Metrika2!K50),0)</f>
        <v>0</v>
      </c>
      <c r="R50" s="121">
        <f t="shared" si="8"/>
        <v>0</v>
      </c>
      <c r="S50" s="121">
        <f t="shared" si="9"/>
        <v>0</v>
      </c>
      <c r="T50" s="121">
        <f>IF(AND(M2_Metrika2!K50 &lt;&gt; "", M2_Metrika2!K50 &lt;&gt; 0), (O50/M2_Metrika2!K50),0)</f>
        <v>0</v>
      </c>
      <c r="U50" s="121">
        <f>IF(AND(M2_Metrika2!K50 &lt;&gt; "", M2_Metrika2!K50 &lt;&gt; 0), (P50/M2_Metrika2!K50),0)</f>
        <v>0</v>
      </c>
      <c r="V50" s="81"/>
      <c r="W50" s="121">
        <f t="shared" si="4"/>
        <v>0</v>
      </c>
      <c r="X50" s="196">
        <f t="shared" si="5"/>
        <v>0</v>
      </c>
      <c r="Y50" s="7"/>
      <c r="Z50" s="7"/>
      <c r="AA50" s="7"/>
      <c r="AB50" s="7"/>
      <c r="AC50" s="40"/>
      <c r="AD50" s="40"/>
      <c r="AE50" s="40"/>
      <c r="AF50" s="40"/>
      <c r="AG50" s="40"/>
      <c r="AH50" s="40"/>
      <c r="AI50" s="40"/>
    </row>
    <row r="51" spans="1:35" x14ac:dyDescent="0.25">
      <c r="A51" s="7"/>
      <c r="B51" s="91">
        <v>46</v>
      </c>
      <c r="C51" s="94">
        <v>1</v>
      </c>
      <c r="D51" s="92" t="s">
        <v>8</v>
      </c>
      <c r="E51" s="163" t="s">
        <v>259</v>
      </c>
      <c r="F51" s="93"/>
      <c r="G51" s="30"/>
      <c r="H51" s="30"/>
      <c r="I51" s="30"/>
      <c r="J51" s="78"/>
      <c r="K51" s="78"/>
      <c r="L51" s="78"/>
      <c r="M51" s="78"/>
      <c r="N51" s="78"/>
      <c r="O51" s="193">
        <f t="shared" si="6"/>
        <v>0</v>
      </c>
      <c r="P51" s="193">
        <f t="shared" si="7"/>
        <v>0</v>
      </c>
      <c r="Q51" s="193">
        <f>IF(AND(M2_Metrika2!K51 &lt;&gt; "", M2_Metrika2!K51 &lt;&gt; 0), (L51/M2_Metrika2!K51),0)</f>
        <v>0</v>
      </c>
      <c r="R51" s="193">
        <f t="shared" si="8"/>
        <v>0</v>
      </c>
      <c r="S51" s="193">
        <f t="shared" si="9"/>
        <v>0</v>
      </c>
      <c r="T51" s="193">
        <f>IF(AND(M2_Metrika2!K51 &lt;&gt; "", M2_Metrika2!K51 &lt;&gt; 0), (O51/M2_Metrika2!K51),0)</f>
        <v>0</v>
      </c>
      <c r="U51" s="193">
        <f>IF(AND(M2_Metrika2!K51 &lt;&gt; "", M2_Metrika2!K51 &lt;&gt; 0), (P51/M2_Metrika2!K51),0)</f>
        <v>0</v>
      </c>
      <c r="V51" s="79"/>
      <c r="W51" s="193">
        <f t="shared" si="4"/>
        <v>0</v>
      </c>
      <c r="X51" s="194">
        <f t="shared" si="5"/>
        <v>0</v>
      </c>
      <c r="Y51" s="7"/>
      <c r="Z51" s="7"/>
      <c r="AA51" s="7"/>
      <c r="AB51" s="7"/>
      <c r="AC51" s="40"/>
      <c r="AD51" s="40"/>
      <c r="AE51" s="40"/>
      <c r="AF51" s="40"/>
      <c r="AG51" s="40"/>
      <c r="AH51" s="40"/>
      <c r="AI51" s="40"/>
    </row>
    <row r="52" spans="1:35" x14ac:dyDescent="0.25">
      <c r="A52" s="7"/>
      <c r="B52" s="94">
        <v>47</v>
      </c>
      <c r="C52" s="94">
        <v>2</v>
      </c>
      <c r="D52" s="95" t="s">
        <v>8</v>
      </c>
      <c r="E52" s="164" t="s">
        <v>259</v>
      </c>
      <c r="F52" s="96"/>
      <c r="G52" s="30"/>
      <c r="H52" s="30"/>
      <c r="I52" s="30"/>
      <c r="J52" s="80"/>
      <c r="K52" s="80"/>
      <c r="L52" s="80"/>
      <c r="M52" s="80"/>
      <c r="N52" s="80"/>
      <c r="O52" s="121">
        <f t="shared" si="6"/>
        <v>0</v>
      </c>
      <c r="P52" s="121">
        <f t="shared" si="7"/>
        <v>0</v>
      </c>
      <c r="Q52" s="121">
        <f>IF(AND(M2_Metrika2!K52 &lt;&gt; "", M2_Metrika2!K52 &lt;&gt; 0), (L52/M2_Metrika2!K52),0)</f>
        <v>0</v>
      </c>
      <c r="R52" s="121">
        <f t="shared" si="8"/>
        <v>0</v>
      </c>
      <c r="S52" s="121">
        <f t="shared" si="9"/>
        <v>0</v>
      </c>
      <c r="T52" s="121">
        <f>IF(AND(M2_Metrika2!K52 &lt;&gt; "", M2_Metrika2!K52 &lt;&gt; 0), (O52/M2_Metrika2!K52),0)</f>
        <v>0</v>
      </c>
      <c r="U52" s="121">
        <f>IF(AND(M2_Metrika2!K52 &lt;&gt; "", M2_Metrika2!K52 &lt;&gt; 0), (P52/M2_Metrika2!K52),0)</f>
        <v>0</v>
      </c>
      <c r="V52" s="81"/>
      <c r="W52" s="121">
        <f t="shared" si="4"/>
        <v>0</v>
      </c>
      <c r="X52" s="196">
        <f t="shared" si="5"/>
        <v>0</v>
      </c>
      <c r="Y52" s="7"/>
      <c r="Z52" s="7"/>
      <c r="AA52" s="7"/>
      <c r="AB52" s="7"/>
      <c r="AC52" s="40"/>
      <c r="AD52" s="40"/>
      <c r="AE52" s="40"/>
      <c r="AF52" s="40"/>
      <c r="AG52" s="40"/>
      <c r="AH52" s="40"/>
      <c r="AI52" s="40"/>
    </row>
    <row r="53" spans="1:35" x14ac:dyDescent="0.25">
      <c r="A53" s="7"/>
      <c r="B53" s="94">
        <v>48</v>
      </c>
      <c r="C53" s="94">
        <v>3</v>
      </c>
      <c r="D53" s="95" t="s">
        <v>8</v>
      </c>
      <c r="E53" s="164" t="s">
        <v>259</v>
      </c>
      <c r="F53" s="96"/>
      <c r="G53" s="30"/>
      <c r="H53" s="30"/>
      <c r="I53" s="30"/>
      <c r="J53" s="80"/>
      <c r="K53" s="80"/>
      <c r="L53" s="80"/>
      <c r="M53" s="80"/>
      <c r="N53" s="80"/>
      <c r="O53" s="121">
        <f t="shared" si="6"/>
        <v>0</v>
      </c>
      <c r="P53" s="121">
        <f t="shared" si="7"/>
        <v>0</v>
      </c>
      <c r="Q53" s="121">
        <f>IF(AND(M2_Metrika2!K53 &lt;&gt; "", M2_Metrika2!K53 &lt;&gt; 0), (L53/M2_Metrika2!K53),0)</f>
        <v>0</v>
      </c>
      <c r="R53" s="121">
        <f t="shared" si="8"/>
        <v>0</v>
      </c>
      <c r="S53" s="121">
        <f t="shared" si="9"/>
        <v>0</v>
      </c>
      <c r="T53" s="121">
        <f>IF(AND(M2_Metrika2!K53 &lt;&gt; "", M2_Metrika2!K53 &lt;&gt; 0), (O53/M2_Metrika2!K53),0)</f>
        <v>0</v>
      </c>
      <c r="U53" s="121">
        <f>IF(AND(M2_Metrika2!K53 &lt;&gt; "", M2_Metrika2!K53 &lt;&gt; 0), (P53/M2_Metrika2!K53),0)</f>
        <v>0</v>
      </c>
      <c r="V53" s="81"/>
      <c r="W53" s="121">
        <f t="shared" si="4"/>
        <v>0</v>
      </c>
      <c r="X53" s="196">
        <f t="shared" si="5"/>
        <v>0</v>
      </c>
      <c r="Y53" s="7"/>
      <c r="Z53" s="7"/>
      <c r="AA53" s="7"/>
      <c r="AB53" s="7"/>
      <c r="AC53" s="40"/>
      <c r="AD53" s="40"/>
      <c r="AE53" s="40"/>
      <c r="AF53" s="40"/>
      <c r="AG53" s="40"/>
      <c r="AH53" s="40"/>
      <c r="AI53" s="40"/>
    </row>
    <row r="54" spans="1:35" x14ac:dyDescent="0.25">
      <c r="A54" s="7"/>
      <c r="B54" s="94">
        <v>49</v>
      </c>
      <c r="C54" s="94">
        <v>4</v>
      </c>
      <c r="D54" s="95" t="s">
        <v>8</v>
      </c>
      <c r="E54" s="164" t="s">
        <v>259</v>
      </c>
      <c r="F54" s="96"/>
      <c r="G54" s="30"/>
      <c r="H54" s="30"/>
      <c r="I54" s="30"/>
      <c r="J54" s="80"/>
      <c r="K54" s="80"/>
      <c r="L54" s="80"/>
      <c r="M54" s="80"/>
      <c r="N54" s="80"/>
      <c r="O54" s="121">
        <f t="shared" si="6"/>
        <v>0</v>
      </c>
      <c r="P54" s="121">
        <f t="shared" si="7"/>
        <v>0</v>
      </c>
      <c r="Q54" s="121">
        <f>IF(AND(M2_Metrika2!K54 &lt;&gt; "", M2_Metrika2!K54 &lt;&gt; 0), (L54/M2_Metrika2!K54),0)</f>
        <v>0</v>
      </c>
      <c r="R54" s="121">
        <f t="shared" si="8"/>
        <v>0</v>
      </c>
      <c r="S54" s="121">
        <f t="shared" si="9"/>
        <v>0</v>
      </c>
      <c r="T54" s="121">
        <f>IF(AND(M2_Metrika2!K54 &lt;&gt; "", M2_Metrika2!K54 &lt;&gt; 0), (O54/M2_Metrika2!K54),0)</f>
        <v>0</v>
      </c>
      <c r="U54" s="121">
        <f>IF(AND(M2_Metrika2!K54 &lt;&gt; "", M2_Metrika2!K54 &lt;&gt; 0), (P54/M2_Metrika2!K54),0)</f>
        <v>0</v>
      </c>
      <c r="V54" s="81"/>
      <c r="W54" s="121">
        <f t="shared" si="4"/>
        <v>0</v>
      </c>
      <c r="X54" s="196">
        <f t="shared" si="5"/>
        <v>0</v>
      </c>
      <c r="Y54" s="7"/>
      <c r="Z54" s="7"/>
      <c r="AA54" s="7"/>
      <c r="AB54" s="7"/>
      <c r="AC54" s="40"/>
      <c r="AD54" s="40"/>
      <c r="AE54" s="40"/>
      <c r="AF54" s="40"/>
      <c r="AG54" s="40"/>
      <c r="AH54" s="40"/>
      <c r="AI54" s="40"/>
    </row>
    <row r="55" spans="1:35" x14ac:dyDescent="0.25">
      <c r="A55" s="7"/>
      <c r="B55" s="94">
        <v>50</v>
      </c>
      <c r="C55" s="94">
        <v>5</v>
      </c>
      <c r="D55" s="95" t="s">
        <v>8</v>
      </c>
      <c r="E55" s="164" t="s">
        <v>259</v>
      </c>
      <c r="F55" s="96"/>
      <c r="G55" s="30"/>
      <c r="H55" s="30"/>
      <c r="I55" s="30"/>
      <c r="J55" s="80"/>
      <c r="K55" s="80"/>
      <c r="L55" s="80"/>
      <c r="M55" s="80"/>
      <c r="N55" s="80"/>
      <c r="O55" s="121">
        <f t="shared" si="6"/>
        <v>0</v>
      </c>
      <c r="P55" s="121">
        <f t="shared" si="7"/>
        <v>0</v>
      </c>
      <c r="Q55" s="121">
        <f>IF(AND(M2_Metrika2!K55 &lt;&gt; "", M2_Metrika2!K55 &lt;&gt; 0), (L55/M2_Metrika2!K55),0)</f>
        <v>0</v>
      </c>
      <c r="R55" s="121">
        <f t="shared" si="8"/>
        <v>0</v>
      </c>
      <c r="S55" s="121">
        <f t="shared" si="9"/>
        <v>0</v>
      </c>
      <c r="T55" s="121">
        <f>IF(AND(M2_Metrika2!K55 &lt;&gt; "", M2_Metrika2!K55 &lt;&gt; 0), (O55/M2_Metrika2!K55),0)</f>
        <v>0</v>
      </c>
      <c r="U55" s="121">
        <f>IF(AND(M2_Metrika2!K55 &lt;&gt; "", M2_Metrika2!K55 &lt;&gt; 0), (P55/M2_Metrika2!K55),0)</f>
        <v>0</v>
      </c>
      <c r="V55" s="81"/>
      <c r="W55" s="121">
        <f t="shared" si="4"/>
        <v>0</v>
      </c>
      <c r="X55" s="196">
        <f t="shared" si="5"/>
        <v>0</v>
      </c>
      <c r="Y55" s="7"/>
      <c r="Z55" s="7"/>
      <c r="AA55" s="7"/>
      <c r="AB55" s="7"/>
      <c r="AC55" s="40"/>
      <c r="AD55" s="40"/>
      <c r="AE55" s="40"/>
      <c r="AF55" s="40"/>
      <c r="AG55" s="40"/>
      <c r="AH55" s="40"/>
      <c r="AI55" s="40"/>
    </row>
    <row r="56" spans="1:35" x14ac:dyDescent="0.25">
      <c r="A56" s="7"/>
      <c r="B56" s="94">
        <v>51</v>
      </c>
      <c r="C56" s="94">
        <v>6</v>
      </c>
      <c r="D56" s="95" t="s">
        <v>8</v>
      </c>
      <c r="E56" s="164" t="s">
        <v>259</v>
      </c>
      <c r="F56" s="96"/>
      <c r="G56" s="30"/>
      <c r="H56" s="30"/>
      <c r="I56" s="30"/>
      <c r="J56" s="80"/>
      <c r="K56" s="80"/>
      <c r="L56" s="80"/>
      <c r="M56" s="80"/>
      <c r="N56" s="80"/>
      <c r="O56" s="121">
        <f t="shared" si="6"/>
        <v>0</v>
      </c>
      <c r="P56" s="121">
        <f t="shared" si="7"/>
        <v>0</v>
      </c>
      <c r="Q56" s="121">
        <f>IF(AND(M2_Metrika2!K56 &lt;&gt; "", M2_Metrika2!K56 &lt;&gt; 0), (L56/M2_Metrika2!K56),0)</f>
        <v>0</v>
      </c>
      <c r="R56" s="121">
        <f t="shared" si="8"/>
        <v>0</v>
      </c>
      <c r="S56" s="121">
        <f t="shared" si="9"/>
        <v>0</v>
      </c>
      <c r="T56" s="121">
        <f>IF(AND(M2_Metrika2!K56 &lt;&gt; "", M2_Metrika2!K56 &lt;&gt; 0), (O56/M2_Metrika2!K56),0)</f>
        <v>0</v>
      </c>
      <c r="U56" s="121">
        <f>IF(AND(M2_Metrika2!K56 &lt;&gt; "", M2_Metrika2!K56 &lt;&gt; 0), (P56/M2_Metrika2!K56),0)</f>
        <v>0</v>
      </c>
      <c r="V56" s="81"/>
      <c r="W56" s="121">
        <f t="shared" si="4"/>
        <v>0</v>
      </c>
      <c r="X56" s="196">
        <f t="shared" si="5"/>
        <v>0</v>
      </c>
      <c r="Y56" s="7"/>
      <c r="Z56" s="7"/>
      <c r="AA56" s="7"/>
      <c r="AB56" s="7"/>
      <c r="AC56" s="40"/>
      <c r="AD56" s="40"/>
      <c r="AE56" s="40"/>
      <c r="AF56" s="40"/>
      <c r="AG56" s="40"/>
      <c r="AH56" s="40"/>
      <c r="AI56" s="40"/>
    </row>
    <row r="57" spans="1:35" x14ac:dyDescent="0.25">
      <c r="A57" s="7"/>
      <c r="B57" s="94">
        <v>52</v>
      </c>
      <c r="C57" s="94">
        <v>7</v>
      </c>
      <c r="D57" s="95" t="s">
        <v>8</v>
      </c>
      <c r="E57" s="164" t="s">
        <v>259</v>
      </c>
      <c r="F57" s="96"/>
      <c r="G57" s="30"/>
      <c r="H57" s="30"/>
      <c r="I57" s="30"/>
      <c r="J57" s="80"/>
      <c r="K57" s="80"/>
      <c r="L57" s="80"/>
      <c r="M57" s="80"/>
      <c r="N57" s="80"/>
      <c r="O57" s="121">
        <f t="shared" si="6"/>
        <v>0</v>
      </c>
      <c r="P57" s="121">
        <f t="shared" si="7"/>
        <v>0</v>
      </c>
      <c r="Q57" s="121">
        <f>IF(AND(M2_Metrika2!K57 &lt;&gt; "", M2_Metrika2!K57 &lt;&gt; 0), (L57/M2_Metrika2!K57),0)</f>
        <v>0</v>
      </c>
      <c r="R57" s="121">
        <f t="shared" si="8"/>
        <v>0</v>
      </c>
      <c r="S57" s="121">
        <f t="shared" si="9"/>
        <v>0</v>
      </c>
      <c r="T57" s="121">
        <f>IF(AND(M2_Metrika2!K57 &lt;&gt; "", M2_Metrika2!K57 &lt;&gt; 0), (O57/M2_Metrika2!K57),0)</f>
        <v>0</v>
      </c>
      <c r="U57" s="121">
        <f>IF(AND(M2_Metrika2!K57 &lt;&gt; "", M2_Metrika2!K57 &lt;&gt; 0), (P57/M2_Metrika2!K57),0)</f>
        <v>0</v>
      </c>
      <c r="V57" s="81"/>
      <c r="W57" s="121">
        <f t="shared" si="4"/>
        <v>0</v>
      </c>
      <c r="X57" s="196">
        <f t="shared" si="5"/>
        <v>0</v>
      </c>
      <c r="Y57" s="7"/>
      <c r="Z57" s="7"/>
      <c r="AA57" s="7"/>
      <c r="AB57" s="7"/>
      <c r="AC57" s="40"/>
      <c r="AD57" s="40"/>
      <c r="AE57" s="40"/>
      <c r="AF57" s="40"/>
      <c r="AG57" s="40"/>
      <c r="AH57" s="40"/>
      <c r="AI57" s="40"/>
    </row>
    <row r="58" spans="1:35" x14ac:dyDescent="0.25">
      <c r="A58" s="7"/>
      <c r="B58" s="94">
        <v>53</v>
      </c>
      <c r="C58" s="94">
        <v>8</v>
      </c>
      <c r="D58" s="95" t="s">
        <v>8</v>
      </c>
      <c r="E58" s="164" t="s">
        <v>259</v>
      </c>
      <c r="F58" s="96"/>
      <c r="G58" s="30"/>
      <c r="H58" s="30"/>
      <c r="I58" s="30"/>
      <c r="J58" s="80"/>
      <c r="K58" s="80"/>
      <c r="L58" s="80"/>
      <c r="M58" s="80"/>
      <c r="N58" s="80"/>
      <c r="O58" s="121">
        <f t="shared" si="6"/>
        <v>0</v>
      </c>
      <c r="P58" s="121">
        <f t="shared" si="7"/>
        <v>0</v>
      </c>
      <c r="Q58" s="121">
        <f>IF(AND(M2_Metrika2!K58 &lt;&gt; "", M2_Metrika2!K58 &lt;&gt; 0), (L58/M2_Metrika2!K58),0)</f>
        <v>0</v>
      </c>
      <c r="R58" s="121">
        <f t="shared" si="8"/>
        <v>0</v>
      </c>
      <c r="S58" s="121">
        <f t="shared" si="9"/>
        <v>0</v>
      </c>
      <c r="T58" s="121">
        <f>IF(AND(M2_Metrika2!K58 &lt;&gt; "", M2_Metrika2!K58 &lt;&gt; 0), (O58/M2_Metrika2!K58),0)</f>
        <v>0</v>
      </c>
      <c r="U58" s="121">
        <f>IF(AND(M2_Metrika2!K58 &lt;&gt; "", M2_Metrika2!K58 &lt;&gt; 0), (P58/M2_Metrika2!K58),0)</f>
        <v>0</v>
      </c>
      <c r="V58" s="81"/>
      <c r="W58" s="121">
        <f t="shared" si="4"/>
        <v>0</v>
      </c>
      <c r="X58" s="196">
        <f t="shared" si="5"/>
        <v>0</v>
      </c>
      <c r="Y58" s="7"/>
      <c r="Z58" s="7"/>
      <c r="AA58" s="7"/>
      <c r="AB58" s="7"/>
      <c r="AC58" s="40"/>
      <c r="AD58" s="40"/>
      <c r="AE58" s="40"/>
      <c r="AF58" s="40"/>
      <c r="AG58" s="40"/>
      <c r="AH58" s="40"/>
      <c r="AI58" s="40"/>
    </row>
    <row r="59" spans="1:35" x14ac:dyDescent="0.25">
      <c r="A59" s="7"/>
      <c r="B59" s="94">
        <v>54</v>
      </c>
      <c r="C59" s="94">
        <v>9</v>
      </c>
      <c r="D59" s="95" t="s">
        <v>8</v>
      </c>
      <c r="E59" s="164" t="s">
        <v>259</v>
      </c>
      <c r="F59" s="96"/>
      <c r="G59" s="30"/>
      <c r="H59" s="30"/>
      <c r="I59" s="30"/>
      <c r="J59" s="80"/>
      <c r="K59" s="80"/>
      <c r="L59" s="80"/>
      <c r="M59" s="80"/>
      <c r="N59" s="80"/>
      <c r="O59" s="121">
        <f t="shared" si="6"/>
        <v>0</v>
      </c>
      <c r="P59" s="121">
        <f t="shared" si="7"/>
        <v>0</v>
      </c>
      <c r="Q59" s="121">
        <f>IF(AND(M2_Metrika2!K59 &lt;&gt; "", M2_Metrika2!K59 &lt;&gt; 0), (L59/M2_Metrika2!K59),0)</f>
        <v>0</v>
      </c>
      <c r="R59" s="121">
        <f t="shared" si="8"/>
        <v>0</v>
      </c>
      <c r="S59" s="121">
        <f t="shared" si="9"/>
        <v>0</v>
      </c>
      <c r="T59" s="121">
        <f>IF(AND(M2_Metrika2!K59 &lt;&gt; "", M2_Metrika2!K59 &lt;&gt; 0), (O59/M2_Metrika2!K59),0)</f>
        <v>0</v>
      </c>
      <c r="U59" s="121">
        <f>IF(AND(M2_Metrika2!K59 &lt;&gt; "", M2_Metrika2!K59 &lt;&gt; 0), (P59/M2_Metrika2!K59),0)</f>
        <v>0</v>
      </c>
      <c r="V59" s="81"/>
      <c r="W59" s="121">
        <f t="shared" si="4"/>
        <v>0</v>
      </c>
      <c r="X59" s="196">
        <f t="shared" si="5"/>
        <v>0</v>
      </c>
      <c r="Y59" s="7"/>
      <c r="Z59" s="7"/>
      <c r="AA59" s="7"/>
      <c r="AB59" s="7"/>
      <c r="AC59" s="40"/>
      <c r="AD59" s="40"/>
      <c r="AE59" s="40"/>
      <c r="AF59" s="40"/>
      <c r="AG59" s="40"/>
      <c r="AH59" s="40"/>
      <c r="AI59" s="40"/>
    </row>
    <row r="60" spans="1:35" x14ac:dyDescent="0.25">
      <c r="A60" s="7"/>
      <c r="B60" s="94">
        <v>55</v>
      </c>
      <c r="C60" s="94">
        <v>10</v>
      </c>
      <c r="D60" s="95" t="s">
        <v>8</v>
      </c>
      <c r="E60" s="164" t="s">
        <v>259</v>
      </c>
      <c r="F60" s="96"/>
      <c r="G60" s="30"/>
      <c r="H60" s="30"/>
      <c r="I60" s="30"/>
      <c r="J60" s="80"/>
      <c r="K60" s="80"/>
      <c r="L60" s="80"/>
      <c r="M60" s="80"/>
      <c r="N60" s="80"/>
      <c r="O60" s="121">
        <f t="shared" si="6"/>
        <v>0</v>
      </c>
      <c r="P60" s="121">
        <f t="shared" si="7"/>
        <v>0</v>
      </c>
      <c r="Q60" s="121">
        <f>IF(AND(M2_Metrika2!K60 &lt;&gt; "", M2_Metrika2!K60 &lt;&gt; 0), (L60/M2_Metrika2!K60),0)</f>
        <v>0</v>
      </c>
      <c r="R60" s="121">
        <f t="shared" si="8"/>
        <v>0</v>
      </c>
      <c r="S60" s="121">
        <f t="shared" si="9"/>
        <v>0</v>
      </c>
      <c r="T60" s="121">
        <f>IF(AND(M2_Metrika2!K60 &lt;&gt; "", M2_Metrika2!K60 &lt;&gt; 0), (O60/M2_Metrika2!K60),0)</f>
        <v>0</v>
      </c>
      <c r="U60" s="121">
        <f>IF(AND(M2_Metrika2!K60 &lt;&gt; "", M2_Metrika2!K60 &lt;&gt; 0), (P60/M2_Metrika2!K60),0)</f>
        <v>0</v>
      </c>
      <c r="V60" s="81"/>
      <c r="W60" s="121">
        <f t="shared" si="4"/>
        <v>0</v>
      </c>
      <c r="X60" s="196">
        <f t="shared" si="5"/>
        <v>0</v>
      </c>
      <c r="Y60" s="7"/>
      <c r="Z60" s="7"/>
      <c r="AA60" s="7"/>
      <c r="AB60" s="7"/>
      <c r="AC60" s="40"/>
      <c r="AD60" s="40"/>
      <c r="AE60" s="40"/>
      <c r="AF60" s="40"/>
      <c r="AG60" s="40"/>
      <c r="AH60" s="40"/>
      <c r="AI60" s="40"/>
    </row>
    <row r="61" spans="1:35" x14ac:dyDescent="0.25">
      <c r="A61" s="7"/>
      <c r="B61" s="94">
        <v>56</v>
      </c>
      <c r="C61" s="94">
        <v>11</v>
      </c>
      <c r="D61" s="95" t="s">
        <v>8</v>
      </c>
      <c r="E61" s="164" t="s">
        <v>259</v>
      </c>
      <c r="F61" s="96"/>
      <c r="G61" s="30"/>
      <c r="H61" s="30"/>
      <c r="I61" s="30"/>
      <c r="J61" s="80"/>
      <c r="K61" s="80"/>
      <c r="L61" s="80"/>
      <c r="M61" s="80"/>
      <c r="N61" s="80"/>
      <c r="O61" s="121">
        <f t="shared" si="6"/>
        <v>0</v>
      </c>
      <c r="P61" s="121">
        <f t="shared" si="7"/>
        <v>0</v>
      </c>
      <c r="Q61" s="121">
        <f>IF(AND(M2_Metrika2!K61 &lt;&gt; "", M2_Metrika2!K61 &lt;&gt; 0), (L61/M2_Metrika2!K61),0)</f>
        <v>0</v>
      </c>
      <c r="R61" s="121">
        <f t="shared" si="8"/>
        <v>0</v>
      </c>
      <c r="S61" s="121">
        <f t="shared" si="9"/>
        <v>0</v>
      </c>
      <c r="T61" s="121">
        <f>IF(AND(M2_Metrika2!K61 &lt;&gt; "", M2_Metrika2!K61 &lt;&gt; 0), (O61/M2_Metrika2!K61),0)</f>
        <v>0</v>
      </c>
      <c r="U61" s="121">
        <f>IF(AND(M2_Metrika2!K61 &lt;&gt; "", M2_Metrika2!K61 &lt;&gt; 0), (P61/M2_Metrika2!K61),0)</f>
        <v>0</v>
      </c>
      <c r="V61" s="81"/>
      <c r="W61" s="121">
        <f t="shared" si="4"/>
        <v>0</v>
      </c>
      <c r="X61" s="196">
        <f t="shared" si="5"/>
        <v>0</v>
      </c>
      <c r="Y61" s="7"/>
      <c r="Z61" s="7"/>
      <c r="AA61" s="7"/>
      <c r="AB61" s="7"/>
      <c r="AC61" s="40"/>
      <c r="AD61" s="40"/>
      <c r="AE61" s="40"/>
      <c r="AF61" s="40"/>
      <c r="AG61" s="40"/>
      <c r="AH61" s="40"/>
      <c r="AI61" s="40"/>
    </row>
    <row r="62" spans="1:35" x14ac:dyDescent="0.25">
      <c r="A62" s="7"/>
      <c r="B62" s="94">
        <v>57</v>
      </c>
      <c r="C62" s="94">
        <v>12</v>
      </c>
      <c r="D62" s="95" t="s">
        <v>8</v>
      </c>
      <c r="E62" s="164" t="s">
        <v>259</v>
      </c>
      <c r="F62" s="96"/>
      <c r="G62" s="30"/>
      <c r="H62" s="30"/>
      <c r="I62" s="30"/>
      <c r="J62" s="80"/>
      <c r="K62" s="80"/>
      <c r="L62" s="80"/>
      <c r="M62" s="80"/>
      <c r="N62" s="80"/>
      <c r="O62" s="121">
        <f t="shared" si="6"/>
        <v>0</v>
      </c>
      <c r="P62" s="121">
        <f t="shared" si="7"/>
        <v>0</v>
      </c>
      <c r="Q62" s="121">
        <f>IF(AND(M2_Metrika2!K62 &lt;&gt; "", M2_Metrika2!K62 &lt;&gt; 0), (L62/M2_Metrika2!K62),0)</f>
        <v>0</v>
      </c>
      <c r="R62" s="121">
        <f t="shared" si="8"/>
        <v>0</v>
      </c>
      <c r="S62" s="121">
        <f t="shared" si="9"/>
        <v>0</v>
      </c>
      <c r="T62" s="121">
        <f>IF(AND(M2_Metrika2!K62 &lt;&gt; "", M2_Metrika2!K62 &lt;&gt; 0), (O62/M2_Metrika2!K62),0)</f>
        <v>0</v>
      </c>
      <c r="U62" s="121">
        <f>IF(AND(M2_Metrika2!K62 &lt;&gt; "", M2_Metrika2!K62 &lt;&gt; 0), (P62/M2_Metrika2!K62),0)</f>
        <v>0</v>
      </c>
      <c r="V62" s="81"/>
      <c r="W62" s="121">
        <f t="shared" si="4"/>
        <v>0</v>
      </c>
      <c r="X62" s="196">
        <f t="shared" si="5"/>
        <v>0</v>
      </c>
      <c r="Y62" s="7"/>
      <c r="Z62" s="7"/>
      <c r="AA62" s="7"/>
      <c r="AB62" s="7"/>
      <c r="AC62" s="40"/>
      <c r="AD62" s="40"/>
      <c r="AE62" s="40"/>
      <c r="AF62" s="40"/>
      <c r="AG62" s="40"/>
      <c r="AH62" s="40"/>
      <c r="AI62" s="40"/>
    </row>
    <row r="63" spans="1:35" x14ac:dyDescent="0.25">
      <c r="A63" s="7"/>
      <c r="B63" s="94">
        <v>58</v>
      </c>
      <c r="C63" s="94">
        <v>13</v>
      </c>
      <c r="D63" s="95" t="s">
        <v>8</v>
      </c>
      <c r="E63" s="164" t="s">
        <v>259</v>
      </c>
      <c r="F63" s="96"/>
      <c r="G63" s="30"/>
      <c r="H63" s="30"/>
      <c r="I63" s="30"/>
      <c r="J63" s="80"/>
      <c r="K63" s="80"/>
      <c r="L63" s="80"/>
      <c r="M63" s="80"/>
      <c r="N63" s="80"/>
      <c r="O63" s="121">
        <f t="shared" si="6"/>
        <v>0</v>
      </c>
      <c r="P63" s="121">
        <f t="shared" si="7"/>
        <v>0</v>
      </c>
      <c r="Q63" s="121">
        <f>IF(AND(M2_Metrika2!K63 &lt;&gt; "", M2_Metrika2!K63 &lt;&gt; 0), (L63/M2_Metrika2!K63),0)</f>
        <v>0</v>
      </c>
      <c r="R63" s="121">
        <f t="shared" si="8"/>
        <v>0</v>
      </c>
      <c r="S63" s="121">
        <f t="shared" si="9"/>
        <v>0</v>
      </c>
      <c r="T63" s="121">
        <f>IF(AND(M2_Metrika2!K63 &lt;&gt; "", M2_Metrika2!K63 &lt;&gt; 0), (O63/M2_Metrika2!K63),0)</f>
        <v>0</v>
      </c>
      <c r="U63" s="121">
        <f>IF(AND(M2_Metrika2!K63 &lt;&gt; "", M2_Metrika2!K63 &lt;&gt; 0), (P63/M2_Metrika2!K63),0)</f>
        <v>0</v>
      </c>
      <c r="V63" s="81"/>
      <c r="W63" s="121">
        <f t="shared" si="4"/>
        <v>0</v>
      </c>
      <c r="X63" s="196">
        <f t="shared" si="5"/>
        <v>0</v>
      </c>
      <c r="Y63" s="7"/>
      <c r="Z63" s="7"/>
      <c r="AA63" s="7"/>
      <c r="AB63" s="7"/>
      <c r="AC63" s="40"/>
      <c r="AD63" s="40"/>
      <c r="AE63" s="40"/>
      <c r="AF63" s="40"/>
      <c r="AG63" s="40"/>
      <c r="AH63" s="40"/>
      <c r="AI63" s="40"/>
    </row>
    <row r="64" spans="1:35" x14ac:dyDescent="0.25">
      <c r="A64" s="7"/>
      <c r="B64" s="94">
        <v>59</v>
      </c>
      <c r="C64" s="94">
        <v>14</v>
      </c>
      <c r="D64" s="95" t="s">
        <v>8</v>
      </c>
      <c r="E64" s="164" t="s">
        <v>259</v>
      </c>
      <c r="F64" s="96"/>
      <c r="G64" s="30"/>
      <c r="H64" s="30"/>
      <c r="I64" s="30"/>
      <c r="J64" s="80"/>
      <c r="K64" s="80"/>
      <c r="L64" s="80"/>
      <c r="M64" s="80"/>
      <c r="N64" s="80"/>
      <c r="O64" s="121">
        <f t="shared" si="6"/>
        <v>0</v>
      </c>
      <c r="P64" s="121">
        <f t="shared" si="7"/>
        <v>0</v>
      </c>
      <c r="Q64" s="121">
        <f>IF(AND(M2_Metrika2!K64 &lt;&gt; "", M2_Metrika2!K64 &lt;&gt; 0), (L64/M2_Metrika2!K64),0)</f>
        <v>0</v>
      </c>
      <c r="R64" s="121">
        <f t="shared" si="8"/>
        <v>0</v>
      </c>
      <c r="S64" s="121">
        <f t="shared" si="9"/>
        <v>0</v>
      </c>
      <c r="T64" s="121">
        <f>IF(AND(M2_Metrika2!K64 &lt;&gt; "", M2_Metrika2!K64 &lt;&gt; 0), (O64/M2_Metrika2!K64),0)</f>
        <v>0</v>
      </c>
      <c r="U64" s="121">
        <f>IF(AND(M2_Metrika2!K64 &lt;&gt; "", M2_Metrika2!K64 &lt;&gt; 0), (P64/M2_Metrika2!K64),0)</f>
        <v>0</v>
      </c>
      <c r="V64" s="81"/>
      <c r="W64" s="121">
        <f t="shared" si="4"/>
        <v>0</v>
      </c>
      <c r="X64" s="196">
        <f t="shared" si="5"/>
        <v>0</v>
      </c>
      <c r="Y64" s="7"/>
      <c r="Z64" s="7"/>
      <c r="AA64" s="7"/>
      <c r="AB64" s="7"/>
      <c r="AC64" s="40"/>
      <c r="AD64" s="40"/>
      <c r="AE64" s="40"/>
      <c r="AF64" s="40"/>
      <c r="AG64" s="40"/>
      <c r="AH64" s="40"/>
      <c r="AI64" s="40"/>
    </row>
    <row r="65" spans="1:35" ht="15.75" customHeight="1" thickBot="1" x14ac:dyDescent="0.3">
      <c r="A65" s="7"/>
      <c r="B65" s="94">
        <v>60</v>
      </c>
      <c r="C65" s="94">
        <v>15</v>
      </c>
      <c r="D65" s="95" t="s">
        <v>8</v>
      </c>
      <c r="E65" s="164" t="s">
        <v>259</v>
      </c>
      <c r="F65" s="96"/>
      <c r="G65" s="82"/>
      <c r="H65" s="83"/>
      <c r="I65" s="83"/>
      <c r="J65" s="80"/>
      <c r="K65" s="80"/>
      <c r="L65" s="80"/>
      <c r="M65" s="80"/>
      <c r="N65" s="80"/>
      <c r="O65" s="121">
        <f t="shared" si="6"/>
        <v>0</v>
      </c>
      <c r="P65" s="121">
        <f t="shared" si="7"/>
        <v>0</v>
      </c>
      <c r="Q65" s="121">
        <f>IF(AND(M2_Metrika2!K65 &lt;&gt; "", M2_Metrika2!K65 &lt;&gt; 0), (L65/M2_Metrika2!K65),0)</f>
        <v>0</v>
      </c>
      <c r="R65" s="121">
        <f t="shared" si="8"/>
        <v>0</v>
      </c>
      <c r="S65" s="121">
        <f t="shared" si="9"/>
        <v>0</v>
      </c>
      <c r="T65" s="121">
        <f>IF(AND(M2_Metrika2!K65 &lt;&gt; "", M2_Metrika2!K65 &lt;&gt; 0), (O65/M2_Metrika2!K65),0)</f>
        <v>0</v>
      </c>
      <c r="U65" s="121">
        <f>IF(AND(M2_Metrika2!K65 &lt;&gt; "", M2_Metrika2!K65 &lt;&gt; 0), (P65/M2_Metrika2!K65),0)</f>
        <v>0</v>
      </c>
      <c r="V65" s="81"/>
      <c r="W65" s="121">
        <f t="shared" si="4"/>
        <v>0</v>
      </c>
      <c r="X65" s="196">
        <f t="shared" si="5"/>
        <v>0</v>
      </c>
      <c r="Y65" s="7"/>
      <c r="Z65" s="7"/>
      <c r="AA65" s="7"/>
      <c r="AB65" s="7"/>
      <c r="AC65" s="40"/>
      <c r="AD65" s="40"/>
      <c r="AE65" s="40"/>
      <c r="AF65" s="40"/>
      <c r="AG65" s="40"/>
      <c r="AH65" s="40"/>
      <c r="AI65" s="40"/>
    </row>
    <row r="66" spans="1:35" x14ac:dyDescent="0.25">
      <c r="A66" s="7"/>
      <c r="B66" s="91">
        <v>61</v>
      </c>
      <c r="C66" s="94">
        <v>1</v>
      </c>
      <c r="D66" s="92" t="s">
        <v>9</v>
      </c>
      <c r="E66" s="163" t="s">
        <v>259</v>
      </c>
      <c r="F66" s="93"/>
      <c r="G66" s="30"/>
      <c r="H66" s="30"/>
      <c r="I66" s="30"/>
      <c r="J66" s="78"/>
      <c r="K66" s="78"/>
      <c r="L66" s="78"/>
      <c r="M66" s="78"/>
      <c r="N66" s="78"/>
      <c r="O66" s="193">
        <f t="shared" si="6"/>
        <v>0</v>
      </c>
      <c r="P66" s="193">
        <f t="shared" si="7"/>
        <v>0</v>
      </c>
      <c r="Q66" s="193">
        <f>IF(AND(M2_Metrika2!K66 &lt;&gt; "", M2_Metrika2!K66 &lt;&gt; 0), (L66/M2_Metrika2!K66),0)</f>
        <v>0</v>
      </c>
      <c r="R66" s="193">
        <f t="shared" si="8"/>
        <v>0</v>
      </c>
      <c r="S66" s="193">
        <f t="shared" si="9"/>
        <v>0</v>
      </c>
      <c r="T66" s="193">
        <f>IF(AND(M2_Metrika2!K66 &lt;&gt; "", M2_Metrika2!K66 &lt;&gt; 0), (O66/M2_Metrika2!K66),0)</f>
        <v>0</v>
      </c>
      <c r="U66" s="193">
        <f>IF(AND(M2_Metrika2!K66 &lt;&gt; "", M2_Metrika2!K66 &lt;&gt; 0), (P66/M2_Metrika2!K66),0)</f>
        <v>0</v>
      </c>
      <c r="V66" s="79"/>
      <c r="W66" s="193">
        <f t="shared" si="4"/>
        <v>0</v>
      </c>
      <c r="X66" s="194">
        <f t="shared" si="5"/>
        <v>0</v>
      </c>
      <c r="Y66" s="7"/>
      <c r="Z66" s="7"/>
      <c r="AA66" s="7"/>
      <c r="AB66" s="7"/>
      <c r="AC66" s="40"/>
      <c r="AD66" s="40"/>
      <c r="AE66" s="40"/>
      <c r="AF66" s="40"/>
      <c r="AG66" s="40"/>
      <c r="AH66" s="40"/>
      <c r="AI66" s="40"/>
    </row>
    <row r="67" spans="1:35" x14ac:dyDescent="0.25">
      <c r="A67" s="7"/>
      <c r="B67" s="94">
        <v>62</v>
      </c>
      <c r="C67" s="94">
        <v>2</v>
      </c>
      <c r="D67" s="95" t="s">
        <v>9</v>
      </c>
      <c r="E67" s="164" t="s">
        <v>259</v>
      </c>
      <c r="F67" s="96"/>
      <c r="G67" s="30"/>
      <c r="H67" s="30"/>
      <c r="I67" s="30"/>
      <c r="J67" s="80"/>
      <c r="K67" s="80"/>
      <c r="L67" s="80"/>
      <c r="M67" s="80"/>
      <c r="N67" s="80"/>
      <c r="O67" s="121">
        <f t="shared" si="6"/>
        <v>0</v>
      </c>
      <c r="P67" s="121">
        <f t="shared" si="7"/>
        <v>0</v>
      </c>
      <c r="Q67" s="121">
        <f>IF(AND(M2_Metrika2!K67 &lt;&gt; "", M2_Metrika2!K67 &lt;&gt; 0), (L67/M2_Metrika2!K67),0)</f>
        <v>0</v>
      </c>
      <c r="R67" s="121">
        <f t="shared" si="8"/>
        <v>0</v>
      </c>
      <c r="S67" s="121">
        <f t="shared" si="9"/>
        <v>0</v>
      </c>
      <c r="T67" s="121">
        <f>IF(AND(M2_Metrika2!K67 &lt;&gt; "", M2_Metrika2!K67 &lt;&gt; 0), (O67/M2_Metrika2!K67),0)</f>
        <v>0</v>
      </c>
      <c r="U67" s="121">
        <f>IF(AND(M2_Metrika2!K67 &lt;&gt; "", M2_Metrika2!K67 &lt;&gt; 0), (P67/M2_Metrika2!K67),0)</f>
        <v>0</v>
      </c>
      <c r="V67" s="81"/>
      <c r="W67" s="121">
        <f t="shared" si="4"/>
        <v>0</v>
      </c>
      <c r="X67" s="196">
        <f t="shared" si="5"/>
        <v>0</v>
      </c>
      <c r="Y67" s="7"/>
      <c r="Z67" s="7"/>
      <c r="AA67" s="7"/>
      <c r="AB67" s="7"/>
      <c r="AC67" s="40"/>
      <c r="AD67" s="40"/>
      <c r="AE67" s="40"/>
      <c r="AF67" s="40"/>
      <c r="AG67" s="40"/>
      <c r="AH67" s="40"/>
      <c r="AI67" s="40"/>
    </row>
    <row r="68" spans="1:35" x14ac:dyDescent="0.25">
      <c r="A68" s="7"/>
      <c r="B68" s="94">
        <v>63</v>
      </c>
      <c r="C68" s="94">
        <v>3</v>
      </c>
      <c r="D68" s="95" t="s">
        <v>9</v>
      </c>
      <c r="E68" s="164" t="s">
        <v>259</v>
      </c>
      <c r="F68" s="96"/>
      <c r="G68" s="30"/>
      <c r="H68" s="30"/>
      <c r="I68" s="30"/>
      <c r="J68" s="80"/>
      <c r="K68" s="80"/>
      <c r="L68" s="80"/>
      <c r="M68" s="80"/>
      <c r="N68" s="80"/>
      <c r="O68" s="121">
        <f t="shared" si="6"/>
        <v>0</v>
      </c>
      <c r="P68" s="121">
        <f t="shared" si="7"/>
        <v>0</v>
      </c>
      <c r="Q68" s="121">
        <f>IF(AND(M2_Metrika2!K68 &lt;&gt; "", M2_Metrika2!K68 &lt;&gt; 0), (L68/M2_Metrika2!K68),0)</f>
        <v>0</v>
      </c>
      <c r="R68" s="121">
        <f t="shared" si="8"/>
        <v>0</v>
      </c>
      <c r="S68" s="121">
        <f t="shared" si="9"/>
        <v>0</v>
      </c>
      <c r="T68" s="121">
        <f>IF(AND(M2_Metrika2!K68 &lt;&gt; "", M2_Metrika2!K68 &lt;&gt; 0), (O68/M2_Metrika2!K68),0)</f>
        <v>0</v>
      </c>
      <c r="U68" s="121">
        <f>IF(AND(M2_Metrika2!K68 &lt;&gt; "", M2_Metrika2!K68 &lt;&gt; 0), (P68/M2_Metrika2!K68),0)</f>
        <v>0</v>
      </c>
      <c r="V68" s="81"/>
      <c r="W68" s="121">
        <f t="shared" si="4"/>
        <v>0</v>
      </c>
      <c r="X68" s="196">
        <f t="shared" si="5"/>
        <v>0</v>
      </c>
      <c r="Y68" s="7"/>
      <c r="Z68" s="7"/>
      <c r="AA68" s="7"/>
      <c r="AB68" s="7"/>
      <c r="AC68" s="40"/>
      <c r="AD68" s="40"/>
      <c r="AE68" s="40"/>
      <c r="AF68" s="40"/>
      <c r="AG68" s="40"/>
      <c r="AH68" s="40"/>
      <c r="AI68" s="40"/>
    </row>
    <row r="69" spans="1:35" x14ac:dyDescent="0.25">
      <c r="A69" s="7"/>
      <c r="B69" s="94">
        <v>64</v>
      </c>
      <c r="C69" s="94">
        <v>4</v>
      </c>
      <c r="D69" s="95" t="s">
        <v>9</v>
      </c>
      <c r="E69" s="164" t="s">
        <v>259</v>
      </c>
      <c r="F69" s="96"/>
      <c r="G69" s="30"/>
      <c r="H69" s="30"/>
      <c r="I69" s="30"/>
      <c r="J69" s="80"/>
      <c r="K69" s="80"/>
      <c r="L69" s="80"/>
      <c r="M69" s="80"/>
      <c r="N69" s="80"/>
      <c r="O69" s="121">
        <f t="shared" si="6"/>
        <v>0</v>
      </c>
      <c r="P69" s="121">
        <f t="shared" si="7"/>
        <v>0</v>
      </c>
      <c r="Q69" s="121">
        <f>IF(AND(M2_Metrika2!K69 &lt;&gt; "", M2_Metrika2!K69 &lt;&gt; 0), (L69/M2_Metrika2!K69),0)</f>
        <v>0</v>
      </c>
      <c r="R69" s="121">
        <f t="shared" si="8"/>
        <v>0</v>
      </c>
      <c r="S69" s="121">
        <f t="shared" si="9"/>
        <v>0</v>
      </c>
      <c r="T69" s="121">
        <f>IF(AND(M2_Metrika2!K69 &lt;&gt; "", M2_Metrika2!K69 &lt;&gt; 0), (O69/M2_Metrika2!K69),0)</f>
        <v>0</v>
      </c>
      <c r="U69" s="121">
        <f>IF(AND(M2_Metrika2!K69 &lt;&gt; "", M2_Metrika2!K69 &lt;&gt; 0), (P69/M2_Metrika2!K69),0)</f>
        <v>0</v>
      </c>
      <c r="V69" s="81"/>
      <c r="W69" s="121">
        <f t="shared" si="4"/>
        <v>0</v>
      </c>
      <c r="X69" s="196">
        <f t="shared" si="5"/>
        <v>0</v>
      </c>
      <c r="Y69" s="7"/>
      <c r="Z69" s="7"/>
      <c r="AA69" s="7"/>
      <c r="AB69" s="7"/>
      <c r="AC69" s="40"/>
      <c r="AD69" s="40"/>
      <c r="AE69" s="40"/>
      <c r="AF69" s="40"/>
      <c r="AG69" s="40"/>
      <c r="AH69" s="40"/>
      <c r="AI69" s="40"/>
    </row>
    <row r="70" spans="1:35" x14ac:dyDescent="0.25">
      <c r="A70" s="7"/>
      <c r="B70" s="94">
        <v>65</v>
      </c>
      <c r="C70" s="94">
        <v>5</v>
      </c>
      <c r="D70" s="95" t="s">
        <v>9</v>
      </c>
      <c r="E70" s="164" t="s">
        <v>259</v>
      </c>
      <c r="F70" s="96"/>
      <c r="G70" s="30"/>
      <c r="H70" s="30"/>
      <c r="I70" s="30"/>
      <c r="J70" s="80"/>
      <c r="K70" s="80"/>
      <c r="L70" s="80"/>
      <c r="M70" s="80"/>
      <c r="N70" s="80"/>
      <c r="O70" s="121">
        <f t="shared" si="6"/>
        <v>0</v>
      </c>
      <c r="P70" s="121">
        <f t="shared" si="7"/>
        <v>0</v>
      </c>
      <c r="Q70" s="121">
        <f>IF(AND(M2_Metrika2!K70 &lt;&gt; "", M2_Metrika2!K70 &lt;&gt; 0), (L70/M2_Metrika2!K70),0)</f>
        <v>0</v>
      </c>
      <c r="R70" s="121">
        <f t="shared" ref="R70:R133" si="10">IF(AND(K70 &lt;&gt; "", K70 &lt;&gt; 0), (M70/K70),0)</f>
        <v>0</v>
      </c>
      <c r="S70" s="121">
        <f t="shared" ref="S70:S133" si="11">IF(AND(K70 &lt;&gt; "", K70 &lt;&gt; 0), (N70/K70),0)</f>
        <v>0</v>
      </c>
      <c r="T70" s="121">
        <f>IF(AND(M2_Metrika2!K70 &lt;&gt; "", M2_Metrika2!K70 &lt;&gt; 0), (O70/M2_Metrika2!K70),0)</f>
        <v>0</v>
      </c>
      <c r="U70" s="121">
        <f>IF(AND(M2_Metrika2!K70 &lt;&gt; "", M2_Metrika2!K70 &lt;&gt; 0), (P70/M2_Metrika2!K70),0)</f>
        <v>0</v>
      </c>
      <c r="V70" s="81"/>
      <c r="W70" s="121">
        <f t="shared" si="4"/>
        <v>0</v>
      </c>
      <c r="X70" s="196">
        <f t="shared" si="5"/>
        <v>0</v>
      </c>
      <c r="Y70" s="7"/>
      <c r="Z70" s="7"/>
      <c r="AA70" s="7"/>
      <c r="AB70" s="7"/>
      <c r="AC70" s="40"/>
      <c r="AD70" s="40"/>
      <c r="AE70" s="40"/>
      <c r="AF70" s="40"/>
      <c r="AG70" s="40"/>
      <c r="AH70" s="40"/>
      <c r="AI70" s="40"/>
    </row>
    <row r="71" spans="1:35" x14ac:dyDescent="0.25">
      <c r="A71" s="7"/>
      <c r="B71" s="94">
        <v>66</v>
      </c>
      <c r="C71" s="94">
        <v>6</v>
      </c>
      <c r="D71" s="95" t="s">
        <v>9</v>
      </c>
      <c r="E71" s="164" t="s">
        <v>259</v>
      </c>
      <c r="F71" s="96"/>
      <c r="G71" s="30"/>
      <c r="H71" s="30"/>
      <c r="I71" s="30"/>
      <c r="J71" s="80"/>
      <c r="K71" s="80"/>
      <c r="L71" s="80"/>
      <c r="M71" s="80"/>
      <c r="N71" s="80"/>
      <c r="O71" s="121">
        <f t="shared" si="6"/>
        <v>0</v>
      </c>
      <c r="P71" s="121">
        <f t="shared" ref="P71:P134" si="12">IF(AND(L71&gt;0,M71&gt;0,N71&gt;0), L71+M71+N71,0)</f>
        <v>0</v>
      </c>
      <c r="Q71" s="121">
        <f>IF(AND(M2_Metrika2!K71 &lt;&gt; "", M2_Metrika2!K71 &lt;&gt; 0), (L71/M2_Metrika2!K71),0)</f>
        <v>0</v>
      </c>
      <c r="R71" s="121">
        <f t="shared" si="10"/>
        <v>0</v>
      </c>
      <c r="S71" s="121">
        <f t="shared" si="11"/>
        <v>0</v>
      </c>
      <c r="T71" s="121">
        <f>IF(AND(M2_Metrika2!K71 &lt;&gt; "", M2_Metrika2!K71 &lt;&gt; 0), (O71/M2_Metrika2!K71),0)</f>
        <v>0</v>
      </c>
      <c r="U71" s="121">
        <f>IF(AND(M2_Metrika2!K71 &lt;&gt; "", M2_Metrika2!K71 &lt;&gt; 0), (P71/M2_Metrika2!K71),0)</f>
        <v>0</v>
      </c>
      <c r="V71" s="81"/>
      <c r="W71" s="121">
        <f t="shared" ref="W71:W134" si="13">IF(AND($AA$7 &lt;&gt; "", $AA$7 &lt;&gt; 0), ((J71*T71)/$AA$7),0)</f>
        <v>0</v>
      </c>
      <c r="X71" s="196">
        <f t="shared" ref="X71:X134" si="14">IF(AND($AA$8 &lt;&gt; "", $AA$8 &lt;&gt; 0), ((J71*U71)/$AA$8),0)</f>
        <v>0</v>
      </c>
      <c r="Y71" s="7"/>
      <c r="Z71" s="7"/>
      <c r="AA71" s="7"/>
      <c r="AB71" s="7"/>
      <c r="AC71" s="40"/>
      <c r="AD71" s="40"/>
      <c r="AE71" s="40"/>
      <c r="AF71" s="40"/>
      <c r="AG71" s="40"/>
      <c r="AH71" s="40"/>
      <c r="AI71" s="40"/>
    </row>
    <row r="72" spans="1:35" x14ac:dyDescent="0.25">
      <c r="A72" s="7"/>
      <c r="B72" s="94">
        <v>67</v>
      </c>
      <c r="C72" s="94">
        <v>7</v>
      </c>
      <c r="D72" s="95" t="s">
        <v>9</v>
      </c>
      <c r="E72" s="164" t="s">
        <v>259</v>
      </c>
      <c r="F72" s="96"/>
      <c r="G72" s="30"/>
      <c r="H72" s="30"/>
      <c r="I72" s="30"/>
      <c r="J72" s="80"/>
      <c r="K72" s="80"/>
      <c r="L72" s="80"/>
      <c r="M72" s="80"/>
      <c r="N72" s="80"/>
      <c r="O72" s="121">
        <f t="shared" ref="O72:O135" si="15">IF(AND(L72&gt;0,M72&gt;0), L72+M72,0)</f>
        <v>0</v>
      </c>
      <c r="P72" s="121">
        <f t="shared" si="12"/>
        <v>0</v>
      </c>
      <c r="Q72" s="121">
        <f>IF(AND(M2_Metrika2!K72 &lt;&gt; "", M2_Metrika2!K72 &lt;&gt; 0), (L72/M2_Metrika2!K72),0)</f>
        <v>0</v>
      </c>
      <c r="R72" s="121">
        <f t="shared" si="10"/>
        <v>0</v>
      </c>
      <c r="S72" s="121">
        <f t="shared" si="11"/>
        <v>0</v>
      </c>
      <c r="T72" s="121">
        <f>IF(AND(M2_Metrika2!K72 &lt;&gt; "", M2_Metrika2!K72 &lt;&gt; 0), (O72/M2_Metrika2!K72),0)</f>
        <v>0</v>
      </c>
      <c r="U72" s="121">
        <f>IF(AND(M2_Metrika2!K72 &lt;&gt; "", M2_Metrika2!K72 &lt;&gt; 0), (P72/M2_Metrika2!K72),0)</f>
        <v>0</v>
      </c>
      <c r="V72" s="81"/>
      <c r="W72" s="121">
        <f t="shared" si="13"/>
        <v>0</v>
      </c>
      <c r="X72" s="196">
        <f t="shared" si="14"/>
        <v>0</v>
      </c>
      <c r="Y72" s="7"/>
      <c r="Z72" s="7"/>
      <c r="AA72" s="7"/>
      <c r="AB72" s="7"/>
      <c r="AC72" s="40"/>
      <c r="AD72" s="40"/>
      <c r="AE72" s="40"/>
      <c r="AF72" s="40"/>
      <c r="AG72" s="40"/>
      <c r="AH72" s="40"/>
      <c r="AI72" s="40"/>
    </row>
    <row r="73" spans="1:35" x14ac:dyDescent="0.25">
      <c r="A73" s="7"/>
      <c r="B73" s="94">
        <v>68</v>
      </c>
      <c r="C73" s="94">
        <v>8</v>
      </c>
      <c r="D73" s="95" t="s">
        <v>9</v>
      </c>
      <c r="E73" s="164" t="s">
        <v>259</v>
      </c>
      <c r="F73" s="96"/>
      <c r="G73" s="30"/>
      <c r="H73" s="30"/>
      <c r="I73" s="30"/>
      <c r="J73" s="80"/>
      <c r="K73" s="80"/>
      <c r="L73" s="80"/>
      <c r="M73" s="80"/>
      <c r="N73" s="80"/>
      <c r="O73" s="121">
        <f t="shared" si="15"/>
        <v>0</v>
      </c>
      <c r="P73" s="121">
        <f t="shared" si="12"/>
        <v>0</v>
      </c>
      <c r="Q73" s="121">
        <f>IF(AND(M2_Metrika2!K73 &lt;&gt; "", M2_Metrika2!K73 &lt;&gt; 0), (L73/M2_Metrika2!K73),0)</f>
        <v>0</v>
      </c>
      <c r="R73" s="121">
        <f t="shared" si="10"/>
        <v>0</v>
      </c>
      <c r="S73" s="121">
        <f t="shared" si="11"/>
        <v>0</v>
      </c>
      <c r="T73" s="121">
        <f>IF(AND(M2_Metrika2!K73 &lt;&gt; "", M2_Metrika2!K73 &lt;&gt; 0), (O73/M2_Metrika2!K73),0)</f>
        <v>0</v>
      </c>
      <c r="U73" s="121">
        <f>IF(AND(M2_Metrika2!K73 &lt;&gt; "", M2_Metrika2!K73 &lt;&gt; 0), (P73/M2_Metrika2!K73),0)</f>
        <v>0</v>
      </c>
      <c r="V73" s="81"/>
      <c r="W73" s="121">
        <f t="shared" si="13"/>
        <v>0</v>
      </c>
      <c r="X73" s="196">
        <f t="shared" si="14"/>
        <v>0</v>
      </c>
      <c r="Y73" s="7"/>
      <c r="Z73" s="7"/>
      <c r="AA73" s="7"/>
      <c r="AB73" s="7"/>
      <c r="AC73" s="40"/>
      <c r="AD73" s="40"/>
      <c r="AE73" s="40"/>
      <c r="AF73" s="40"/>
      <c r="AG73" s="40"/>
      <c r="AH73" s="40"/>
      <c r="AI73" s="40"/>
    </row>
    <row r="74" spans="1:35" x14ac:dyDescent="0.25">
      <c r="A74" s="7"/>
      <c r="B74" s="94">
        <v>69</v>
      </c>
      <c r="C74" s="94">
        <v>9</v>
      </c>
      <c r="D74" s="95" t="s">
        <v>9</v>
      </c>
      <c r="E74" s="164" t="s">
        <v>259</v>
      </c>
      <c r="F74" s="96"/>
      <c r="G74" s="30"/>
      <c r="H74" s="30"/>
      <c r="I74" s="30"/>
      <c r="J74" s="80"/>
      <c r="K74" s="80"/>
      <c r="L74" s="80"/>
      <c r="M74" s="80"/>
      <c r="N74" s="80"/>
      <c r="O74" s="121">
        <f t="shared" si="15"/>
        <v>0</v>
      </c>
      <c r="P74" s="121">
        <f t="shared" si="12"/>
        <v>0</v>
      </c>
      <c r="Q74" s="121">
        <f>IF(AND(M2_Metrika2!K74 &lt;&gt; "", M2_Metrika2!K74 &lt;&gt; 0), (L74/M2_Metrika2!K74),0)</f>
        <v>0</v>
      </c>
      <c r="R74" s="121">
        <f t="shared" si="10"/>
        <v>0</v>
      </c>
      <c r="S74" s="121">
        <f t="shared" si="11"/>
        <v>0</v>
      </c>
      <c r="T74" s="121">
        <f>IF(AND(M2_Metrika2!K74 &lt;&gt; "", M2_Metrika2!K74 &lt;&gt; 0), (O74/M2_Metrika2!K74),0)</f>
        <v>0</v>
      </c>
      <c r="U74" s="121">
        <f>IF(AND(M2_Metrika2!K74 &lt;&gt; "", M2_Metrika2!K74 &lt;&gt; 0), (P74/M2_Metrika2!K74),0)</f>
        <v>0</v>
      </c>
      <c r="V74" s="81"/>
      <c r="W74" s="121">
        <f t="shared" si="13"/>
        <v>0</v>
      </c>
      <c r="X74" s="196">
        <f t="shared" si="14"/>
        <v>0</v>
      </c>
      <c r="Y74" s="7"/>
      <c r="Z74" s="7"/>
      <c r="AA74" s="7"/>
      <c r="AB74" s="7"/>
      <c r="AC74" s="40"/>
      <c r="AD74" s="40"/>
      <c r="AE74" s="40"/>
      <c r="AF74" s="40"/>
      <c r="AG74" s="40"/>
      <c r="AH74" s="40"/>
      <c r="AI74" s="40"/>
    </row>
    <row r="75" spans="1:35" x14ac:dyDescent="0.25">
      <c r="A75" s="7"/>
      <c r="B75" s="94">
        <v>70</v>
      </c>
      <c r="C75" s="94">
        <v>10</v>
      </c>
      <c r="D75" s="95" t="s">
        <v>9</v>
      </c>
      <c r="E75" s="164" t="s">
        <v>259</v>
      </c>
      <c r="F75" s="96"/>
      <c r="G75" s="30"/>
      <c r="H75" s="30"/>
      <c r="I75" s="30"/>
      <c r="J75" s="80"/>
      <c r="K75" s="80"/>
      <c r="L75" s="80"/>
      <c r="M75" s="80"/>
      <c r="N75" s="80"/>
      <c r="O75" s="121">
        <f t="shared" si="15"/>
        <v>0</v>
      </c>
      <c r="P75" s="121">
        <f t="shared" si="12"/>
        <v>0</v>
      </c>
      <c r="Q75" s="121">
        <f>IF(AND(M2_Metrika2!K75 &lt;&gt; "", M2_Metrika2!K75 &lt;&gt; 0), (L75/M2_Metrika2!K75),0)</f>
        <v>0</v>
      </c>
      <c r="R75" s="121">
        <f t="shared" si="10"/>
        <v>0</v>
      </c>
      <c r="S75" s="121">
        <f t="shared" si="11"/>
        <v>0</v>
      </c>
      <c r="T75" s="121">
        <f>IF(AND(M2_Metrika2!K75 &lt;&gt; "", M2_Metrika2!K75 &lt;&gt; 0), (O75/M2_Metrika2!K75),0)</f>
        <v>0</v>
      </c>
      <c r="U75" s="121">
        <f>IF(AND(M2_Metrika2!K75 &lt;&gt; "", M2_Metrika2!K75 &lt;&gt; 0), (P75/M2_Metrika2!K75),0)</f>
        <v>0</v>
      </c>
      <c r="V75" s="81"/>
      <c r="W75" s="121">
        <f t="shared" si="13"/>
        <v>0</v>
      </c>
      <c r="X75" s="196">
        <f t="shared" si="14"/>
        <v>0</v>
      </c>
      <c r="Y75" s="7"/>
      <c r="Z75" s="7"/>
      <c r="AA75" s="7"/>
      <c r="AB75" s="7"/>
      <c r="AC75" s="40"/>
      <c r="AD75" s="40"/>
      <c r="AE75" s="40"/>
      <c r="AF75" s="40"/>
      <c r="AG75" s="40"/>
      <c r="AH75" s="40"/>
      <c r="AI75" s="40"/>
    </row>
    <row r="76" spans="1:35" x14ac:dyDescent="0.25">
      <c r="A76" s="7"/>
      <c r="B76" s="94">
        <v>71</v>
      </c>
      <c r="C76" s="94">
        <v>11</v>
      </c>
      <c r="D76" s="95" t="s">
        <v>9</v>
      </c>
      <c r="E76" s="164" t="s">
        <v>259</v>
      </c>
      <c r="F76" s="96"/>
      <c r="G76" s="30"/>
      <c r="H76" s="30"/>
      <c r="I76" s="30"/>
      <c r="J76" s="80"/>
      <c r="K76" s="80"/>
      <c r="L76" s="80"/>
      <c r="M76" s="80"/>
      <c r="N76" s="80"/>
      <c r="O76" s="121">
        <f t="shared" si="15"/>
        <v>0</v>
      </c>
      <c r="P76" s="121">
        <f t="shared" si="12"/>
        <v>0</v>
      </c>
      <c r="Q76" s="121">
        <f>IF(AND(M2_Metrika2!K76 &lt;&gt; "", M2_Metrika2!K76 &lt;&gt; 0), (L76/M2_Metrika2!K76),0)</f>
        <v>0</v>
      </c>
      <c r="R76" s="121">
        <f t="shared" si="10"/>
        <v>0</v>
      </c>
      <c r="S76" s="121">
        <f t="shared" si="11"/>
        <v>0</v>
      </c>
      <c r="T76" s="121">
        <f>IF(AND(M2_Metrika2!K76 &lt;&gt; "", M2_Metrika2!K76 &lt;&gt; 0), (O76/M2_Metrika2!K76),0)</f>
        <v>0</v>
      </c>
      <c r="U76" s="121">
        <f>IF(AND(M2_Metrika2!K76 &lt;&gt; "", M2_Metrika2!K76 &lt;&gt; 0), (P76/M2_Metrika2!K76),0)</f>
        <v>0</v>
      </c>
      <c r="V76" s="81"/>
      <c r="W76" s="121">
        <f t="shared" si="13"/>
        <v>0</v>
      </c>
      <c r="X76" s="196">
        <f t="shared" si="14"/>
        <v>0</v>
      </c>
      <c r="Y76" s="7"/>
      <c r="Z76" s="7"/>
      <c r="AA76" s="7"/>
      <c r="AB76" s="7"/>
      <c r="AC76" s="40"/>
      <c r="AD76" s="40"/>
      <c r="AE76" s="40"/>
      <c r="AF76" s="40"/>
      <c r="AG76" s="40"/>
      <c r="AH76" s="40"/>
      <c r="AI76" s="40"/>
    </row>
    <row r="77" spans="1:35" x14ac:dyDescent="0.25">
      <c r="A77" s="7"/>
      <c r="B77" s="94">
        <v>72</v>
      </c>
      <c r="C77" s="94">
        <v>12</v>
      </c>
      <c r="D77" s="95" t="s">
        <v>9</v>
      </c>
      <c r="E77" s="164" t="s">
        <v>259</v>
      </c>
      <c r="F77" s="96"/>
      <c r="G77" s="30"/>
      <c r="H77" s="30"/>
      <c r="I77" s="30"/>
      <c r="J77" s="80"/>
      <c r="K77" s="80"/>
      <c r="L77" s="80"/>
      <c r="M77" s="80"/>
      <c r="N77" s="80"/>
      <c r="O77" s="121">
        <f t="shared" si="15"/>
        <v>0</v>
      </c>
      <c r="P77" s="121">
        <f t="shared" si="12"/>
        <v>0</v>
      </c>
      <c r="Q77" s="121">
        <f>IF(AND(M2_Metrika2!K77 &lt;&gt; "", M2_Metrika2!K77 &lt;&gt; 0), (L77/M2_Metrika2!K77),0)</f>
        <v>0</v>
      </c>
      <c r="R77" s="121">
        <f t="shared" si="10"/>
        <v>0</v>
      </c>
      <c r="S77" s="121">
        <f t="shared" si="11"/>
        <v>0</v>
      </c>
      <c r="T77" s="121">
        <f>IF(AND(M2_Metrika2!K77 &lt;&gt; "", M2_Metrika2!K77 &lt;&gt; 0), (O77/M2_Metrika2!K77),0)</f>
        <v>0</v>
      </c>
      <c r="U77" s="121">
        <f>IF(AND(M2_Metrika2!K77 &lt;&gt; "", M2_Metrika2!K77 &lt;&gt; 0), (P77/M2_Metrika2!K77),0)</f>
        <v>0</v>
      </c>
      <c r="V77" s="81"/>
      <c r="W77" s="121">
        <f t="shared" si="13"/>
        <v>0</v>
      </c>
      <c r="X77" s="196">
        <f t="shared" si="14"/>
        <v>0</v>
      </c>
      <c r="Y77" s="7"/>
      <c r="Z77" s="7"/>
      <c r="AA77" s="7"/>
      <c r="AB77" s="7"/>
      <c r="AC77" s="40"/>
      <c r="AD77" s="40"/>
      <c r="AE77" s="40"/>
      <c r="AF77" s="40"/>
      <c r="AG77" s="40"/>
      <c r="AH77" s="40"/>
      <c r="AI77" s="40"/>
    </row>
    <row r="78" spans="1:35" x14ac:dyDescent="0.25">
      <c r="A78" s="7"/>
      <c r="B78" s="94">
        <v>73</v>
      </c>
      <c r="C78" s="94">
        <v>13</v>
      </c>
      <c r="D78" s="95" t="s">
        <v>9</v>
      </c>
      <c r="E78" s="164" t="s">
        <v>259</v>
      </c>
      <c r="F78" s="96"/>
      <c r="G78" s="30"/>
      <c r="H78" s="30"/>
      <c r="I78" s="30"/>
      <c r="J78" s="80"/>
      <c r="K78" s="80"/>
      <c r="L78" s="80"/>
      <c r="M78" s="80"/>
      <c r="N78" s="80"/>
      <c r="O78" s="121">
        <f t="shared" si="15"/>
        <v>0</v>
      </c>
      <c r="P78" s="121">
        <f t="shared" si="12"/>
        <v>0</v>
      </c>
      <c r="Q78" s="121">
        <f>IF(AND(M2_Metrika2!K78 &lt;&gt; "", M2_Metrika2!K78 &lt;&gt; 0), (L78/M2_Metrika2!K78),0)</f>
        <v>0</v>
      </c>
      <c r="R78" s="121">
        <f t="shared" si="10"/>
        <v>0</v>
      </c>
      <c r="S78" s="121">
        <f t="shared" si="11"/>
        <v>0</v>
      </c>
      <c r="T78" s="121">
        <f>IF(AND(M2_Metrika2!K78 &lt;&gt; "", M2_Metrika2!K78 &lt;&gt; 0), (O78/M2_Metrika2!K78),0)</f>
        <v>0</v>
      </c>
      <c r="U78" s="121">
        <f>IF(AND(M2_Metrika2!K78 &lt;&gt; "", M2_Metrika2!K78 &lt;&gt; 0), (P78/M2_Metrika2!K78),0)</f>
        <v>0</v>
      </c>
      <c r="V78" s="81"/>
      <c r="W78" s="121">
        <f t="shared" si="13"/>
        <v>0</v>
      </c>
      <c r="X78" s="196">
        <f t="shared" si="14"/>
        <v>0</v>
      </c>
      <c r="Y78" s="7"/>
      <c r="Z78" s="7"/>
      <c r="AA78" s="7"/>
      <c r="AB78" s="7"/>
      <c r="AC78" s="40"/>
      <c r="AD78" s="40"/>
      <c r="AE78" s="40"/>
      <c r="AF78" s="40"/>
      <c r="AG78" s="40"/>
      <c r="AH78" s="40"/>
      <c r="AI78" s="40"/>
    </row>
    <row r="79" spans="1:35" x14ac:dyDescent="0.25">
      <c r="A79" s="7"/>
      <c r="B79" s="94">
        <v>74</v>
      </c>
      <c r="C79" s="94">
        <v>14</v>
      </c>
      <c r="D79" s="95" t="s">
        <v>9</v>
      </c>
      <c r="E79" s="164" t="s">
        <v>259</v>
      </c>
      <c r="F79" s="96"/>
      <c r="G79" s="30"/>
      <c r="H79" s="30"/>
      <c r="I79" s="30"/>
      <c r="J79" s="80"/>
      <c r="K79" s="80"/>
      <c r="L79" s="80"/>
      <c r="M79" s="80"/>
      <c r="N79" s="80"/>
      <c r="O79" s="121">
        <f t="shared" si="15"/>
        <v>0</v>
      </c>
      <c r="P79" s="121">
        <f t="shared" si="12"/>
        <v>0</v>
      </c>
      <c r="Q79" s="121">
        <f>IF(AND(M2_Metrika2!K79 &lt;&gt; "", M2_Metrika2!K79 &lt;&gt; 0), (L79/M2_Metrika2!K79),0)</f>
        <v>0</v>
      </c>
      <c r="R79" s="121">
        <f t="shared" si="10"/>
        <v>0</v>
      </c>
      <c r="S79" s="121">
        <f t="shared" si="11"/>
        <v>0</v>
      </c>
      <c r="T79" s="121">
        <f>IF(AND(M2_Metrika2!K79 &lt;&gt; "", M2_Metrika2!K79 &lt;&gt; 0), (O79/M2_Metrika2!K79),0)</f>
        <v>0</v>
      </c>
      <c r="U79" s="121">
        <f>IF(AND(M2_Metrika2!K79 &lt;&gt; "", M2_Metrika2!K79 &lt;&gt; 0), (P79/M2_Metrika2!K79),0)</f>
        <v>0</v>
      </c>
      <c r="V79" s="81"/>
      <c r="W79" s="121">
        <f t="shared" si="13"/>
        <v>0</v>
      </c>
      <c r="X79" s="196">
        <f t="shared" si="14"/>
        <v>0</v>
      </c>
      <c r="Y79" s="7"/>
      <c r="Z79" s="7"/>
      <c r="AA79" s="7"/>
      <c r="AB79" s="7"/>
      <c r="AC79" s="40"/>
      <c r="AD79" s="40"/>
      <c r="AE79" s="40"/>
      <c r="AF79" s="40"/>
      <c r="AG79" s="40"/>
      <c r="AH79" s="40"/>
      <c r="AI79" s="40"/>
    </row>
    <row r="80" spans="1:35" ht="15.75" customHeight="1" thickBot="1" x14ac:dyDescent="0.3">
      <c r="A80" s="7"/>
      <c r="B80" s="94">
        <v>75</v>
      </c>
      <c r="C80" s="94">
        <v>15</v>
      </c>
      <c r="D80" s="95" t="s">
        <v>9</v>
      </c>
      <c r="E80" s="164" t="s">
        <v>259</v>
      </c>
      <c r="F80" s="96"/>
      <c r="G80" s="82"/>
      <c r="H80" s="83"/>
      <c r="I80" s="83"/>
      <c r="J80" s="80"/>
      <c r="K80" s="80"/>
      <c r="L80" s="80"/>
      <c r="M80" s="80"/>
      <c r="N80" s="80"/>
      <c r="O80" s="121">
        <f t="shared" si="15"/>
        <v>0</v>
      </c>
      <c r="P80" s="121">
        <f t="shared" si="12"/>
        <v>0</v>
      </c>
      <c r="Q80" s="121">
        <f>IF(AND(M2_Metrika2!K80 &lt;&gt; "", M2_Metrika2!K80 &lt;&gt; 0), (L80/M2_Metrika2!K80),0)</f>
        <v>0</v>
      </c>
      <c r="R80" s="121">
        <f t="shared" si="10"/>
        <v>0</v>
      </c>
      <c r="S80" s="121">
        <f t="shared" si="11"/>
        <v>0</v>
      </c>
      <c r="T80" s="121">
        <f>IF(AND(M2_Metrika2!K80 &lt;&gt; "", M2_Metrika2!K80 &lt;&gt; 0), (O80/M2_Metrika2!K80),0)</f>
        <v>0</v>
      </c>
      <c r="U80" s="121">
        <f>IF(AND(M2_Metrika2!K80 &lt;&gt; "", M2_Metrika2!K80 &lt;&gt; 0), (P80/M2_Metrika2!K80),0)</f>
        <v>0</v>
      </c>
      <c r="V80" s="81"/>
      <c r="W80" s="121">
        <f t="shared" si="13"/>
        <v>0</v>
      </c>
      <c r="X80" s="196">
        <f t="shared" si="14"/>
        <v>0</v>
      </c>
      <c r="Y80" s="7"/>
      <c r="Z80" s="7"/>
      <c r="AA80" s="7"/>
      <c r="AB80" s="7"/>
      <c r="AC80" s="40"/>
      <c r="AD80" s="40"/>
      <c r="AE80" s="40"/>
      <c r="AF80" s="40"/>
      <c r="AG80" s="40"/>
      <c r="AH80" s="40"/>
      <c r="AI80" s="40"/>
    </row>
    <row r="81" spans="1:35" x14ac:dyDescent="0.25">
      <c r="A81" s="7"/>
      <c r="B81" s="91">
        <v>76</v>
      </c>
      <c r="C81" s="94">
        <v>1</v>
      </c>
      <c r="D81" s="92" t="s">
        <v>10</v>
      </c>
      <c r="E81" s="163" t="s">
        <v>259</v>
      </c>
      <c r="F81" s="93"/>
      <c r="G81" s="30"/>
      <c r="H81" s="30"/>
      <c r="I81" s="30"/>
      <c r="J81" s="78"/>
      <c r="K81" s="78"/>
      <c r="L81" s="78"/>
      <c r="M81" s="78"/>
      <c r="N81" s="78"/>
      <c r="O81" s="193">
        <f t="shared" si="15"/>
        <v>0</v>
      </c>
      <c r="P81" s="193">
        <f t="shared" si="12"/>
        <v>0</v>
      </c>
      <c r="Q81" s="193">
        <f>IF(AND(M2_Metrika2!K81 &lt;&gt; "", M2_Metrika2!K81 &lt;&gt; 0), (L81/M2_Metrika2!K81),0)</f>
        <v>0</v>
      </c>
      <c r="R81" s="193">
        <f t="shared" si="10"/>
        <v>0</v>
      </c>
      <c r="S81" s="193">
        <f t="shared" si="11"/>
        <v>0</v>
      </c>
      <c r="T81" s="193">
        <f>IF(AND(M2_Metrika2!K81 &lt;&gt; "", M2_Metrika2!K81 &lt;&gt; 0), (O81/M2_Metrika2!K81),0)</f>
        <v>0</v>
      </c>
      <c r="U81" s="193">
        <f>IF(AND(M2_Metrika2!K81 &lt;&gt; "", M2_Metrika2!K81 &lt;&gt; 0), (P81/M2_Metrika2!K81),0)</f>
        <v>0</v>
      </c>
      <c r="V81" s="79"/>
      <c r="W81" s="193">
        <f t="shared" si="13"/>
        <v>0</v>
      </c>
      <c r="X81" s="194">
        <f t="shared" si="14"/>
        <v>0</v>
      </c>
      <c r="Y81" s="7"/>
      <c r="Z81" s="7"/>
      <c r="AA81" s="7"/>
      <c r="AB81" s="7"/>
      <c r="AC81" s="40"/>
      <c r="AD81" s="40"/>
      <c r="AE81" s="40"/>
      <c r="AF81" s="40"/>
      <c r="AG81" s="40"/>
      <c r="AH81" s="40"/>
      <c r="AI81" s="40"/>
    </row>
    <row r="82" spans="1:35" x14ac:dyDescent="0.25">
      <c r="A82" s="7"/>
      <c r="B82" s="94">
        <v>77</v>
      </c>
      <c r="C82" s="94">
        <v>2</v>
      </c>
      <c r="D82" s="95" t="s">
        <v>10</v>
      </c>
      <c r="E82" s="164" t="s">
        <v>259</v>
      </c>
      <c r="F82" s="96"/>
      <c r="G82" s="30"/>
      <c r="H82" s="30"/>
      <c r="I82" s="30"/>
      <c r="J82" s="80"/>
      <c r="K82" s="80"/>
      <c r="L82" s="80"/>
      <c r="M82" s="80"/>
      <c r="N82" s="80"/>
      <c r="O82" s="121">
        <f t="shared" si="15"/>
        <v>0</v>
      </c>
      <c r="P82" s="121">
        <f t="shared" si="12"/>
        <v>0</v>
      </c>
      <c r="Q82" s="121">
        <f>IF(AND(M2_Metrika2!K82 &lt;&gt; "", M2_Metrika2!K82 &lt;&gt; 0), (L82/M2_Metrika2!K82),0)</f>
        <v>0</v>
      </c>
      <c r="R82" s="121">
        <f t="shared" si="10"/>
        <v>0</v>
      </c>
      <c r="S82" s="121">
        <f t="shared" si="11"/>
        <v>0</v>
      </c>
      <c r="T82" s="121">
        <f>IF(AND(M2_Metrika2!K82 &lt;&gt; "", M2_Metrika2!K82 &lt;&gt; 0), (O82/M2_Metrika2!K82),0)</f>
        <v>0</v>
      </c>
      <c r="U82" s="121">
        <f>IF(AND(M2_Metrika2!K82 &lt;&gt; "", M2_Metrika2!K82 &lt;&gt; 0), (P82/M2_Metrika2!K82),0)</f>
        <v>0</v>
      </c>
      <c r="V82" s="81"/>
      <c r="W82" s="121">
        <f t="shared" si="13"/>
        <v>0</v>
      </c>
      <c r="X82" s="196">
        <f t="shared" si="14"/>
        <v>0</v>
      </c>
      <c r="Y82" s="7"/>
      <c r="Z82" s="7"/>
      <c r="AA82" s="7"/>
      <c r="AB82" s="7"/>
      <c r="AC82" s="40"/>
      <c r="AD82" s="40"/>
      <c r="AE82" s="40"/>
      <c r="AF82" s="40"/>
      <c r="AG82" s="40"/>
      <c r="AH82" s="40"/>
      <c r="AI82" s="40"/>
    </row>
    <row r="83" spans="1:35" x14ac:dyDescent="0.25">
      <c r="A83" s="7"/>
      <c r="B83" s="94">
        <v>78</v>
      </c>
      <c r="C83" s="94">
        <v>3</v>
      </c>
      <c r="D83" s="95" t="s">
        <v>10</v>
      </c>
      <c r="E83" s="164" t="s">
        <v>259</v>
      </c>
      <c r="F83" s="96"/>
      <c r="G83" s="30"/>
      <c r="H83" s="30"/>
      <c r="I83" s="30"/>
      <c r="J83" s="80"/>
      <c r="K83" s="80"/>
      <c r="L83" s="80"/>
      <c r="M83" s="80"/>
      <c r="N83" s="80"/>
      <c r="O83" s="121">
        <f t="shared" si="15"/>
        <v>0</v>
      </c>
      <c r="P83" s="121">
        <f t="shared" si="12"/>
        <v>0</v>
      </c>
      <c r="Q83" s="121">
        <f>IF(AND(M2_Metrika2!K83 &lt;&gt; "", M2_Metrika2!K83 &lt;&gt; 0), (L83/M2_Metrika2!K83),0)</f>
        <v>0</v>
      </c>
      <c r="R83" s="121">
        <f t="shared" si="10"/>
        <v>0</v>
      </c>
      <c r="S83" s="121">
        <f t="shared" si="11"/>
        <v>0</v>
      </c>
      <c r="T83" s="121">
        <f>IF(AND(M2_Metrika2!K83 &lt;&gt; "", M2_Metrika2!K83 &lt;&gt; 0), (O83/M2_Metrika2!K83),0)</f>
        <v>0</v>
      </c>
      <c r="U83" s="121">
        <f>IF(AND(M2_Metrika2!K83 &lt;&gt; "", M2_Metrika2!K83 &lt;&gt; 0), (P83/M2_Metrika2!K83),0)</f>
        <v>0</v>
      </c>
      <c r="V83" s="81"/>
      <c r="W83" s="121">
        <f t="shared" si="13"/>
        <v>0</v>
      </c>
      <c r="X83" s="196">
        <f t="shared" si="14"/>
        <v>0</v>
      </c>
      <c r="Y83" s="7"/>
      <c r="Z83" s="7"/>
      <c r="AA83" s="7"/>
      <c r="AB83" s="7"/>
      <c r="AC83" s="40"/>
      <c r="AD83" s="40"/>
      <c r="AE83" s="40"/>
      <c r="AF83" s="40"/>
      <c r="AG83" s="40"/>
      <c r="AH83" s="40"/>
      <c r="AI83" s="40"/>
    </row>
    <row r="84" spans="1:35" x14ac:dyDescent="0.25">
      <c r="A84" s="7"/>
      <c r="B84" s="94">
        <v>79</v>
      </c>
      <c r="C84" s="94">
        <v>4</v>
      </c>
      <c r="D84" s="95" t="s">
        <v>10</v>
      </c>
      <c r="E84" s="164" t="s">
        <v>259</v>
      </c>
      <c r="F84" s="96"/>
      <c r="G84" s="30"/>
      <c r="H84" s="30"/>
      <c r="I84" s="30"/>
      <c r="J84" s="80"/>
      <c r="K84" s="80"/>
      <c r="L84" s="80"/>
      <c r="M84" s="80"/>
      <c r="N84" s="80"/>
      <c r="O84" s="121">
        <f t="shared" si="15"/>
        <v>0</v>
      </c>
      <c r="P84" s="121">
        <f t="shared" si="12"/>
        <v>0</v>
      </c>
      <c r="Q84" s="121">
        <f>IF(AND(M2_Metrika2!K84 &lt;&gt; "", M2_Metrika2!K84 &lt;&gt; 0), (L84/M2_Metrika2!K84),0)</f>
        <v>0</v>
      </c>
      <c r="R84" s="121">
        <f t="shared" si="10"/>
        <v>0</v>
      </c>
      <c r="S84" s="121">
        <f t="shared" si="11"/>
        <v>0</v>
      </c>
      <c r="T84" s="121">
        <f>IF(AND(M2_Metrika2!K84 &lt;&gt; "", M2_Metrika2!K84 &lt;&gt; 0), (O84/M2_Metrika2!K84),0)</f>
        <v>0</v>
      </c>
      <c r="U84" s="121">
        <f>IF(AND(M2_Metrika2!K84 &lt;&gt; "", M2_Metrika2!K84 &lt;&gt; 0), (P84/M2_Metrika2!K84),0)</f>
        <v>0</v>
      </c>
      <c r="V84" s="81"/>
      <c r="W84" s="121">
        <f t="shared" si="13"/>
        <v>0</v>
      </c>
      <c r="X84" s="196">
        <f t="shared" si="14"/>
        <v>0</v>
      </c>
      <c r="Y84" s="7"/>
      <c r="Z84" s="7"/>
      <c r="AA84" s="7"/>
      <c r="AB84" s="7"/>
      <c r="AC84" s="40"/>
      <c r="AD84" s="40"/>
      <c r="AE84" s="40"/>
      <c r="AF84" s="40"/>
      <c r="AG84" s="40"/>
      <c r="AH84" s="40"/>
      <c r="AI84" s="40"/>
    </row>
    <row r="85" spans="1:35" x14ac:dyDescent="0.25">
      <c r="A85" s="7"/>
      <c r="B85" s="94">
        <v>80</v>
      </c>
      <c r="C85" s="94">
        <v>5</v>
      </c>
      <c r="D85" s="95" t="s">
        <v>10</v>
      </c>
      <c r="E85" s="164" t="s">
        <v>259</v>
      </c>
      <c r="F85" s="96"/>
      <c r="G85" s="30"/>
      <c r="H85" s="30"/>
      <c r="I85" s="30"/>
      <c r="J85" s="80"/>
      <c r="K85" s="80"/>
      <c r="L85" s="80"/>
      <c r="M85" s="80"/>
      <c r="N85" s="80"/>
      <c r="O85" s="121">
        <f t="shared" si="15"/>
        <v>0</v>
      </c>
      <c r="P85" s="121">
        <f t="shared" si="12"/>
        <v>0</v>
      </c>
      <c r="Q85" s="121">
        <f>IF(AND(M2_Metrika2!K85 &lt;&gt; "", M2_Metrika2!K85 &lt;&gt; 0), (L85/M2_Metrika2!K85),0)</f>
        <v>0</v>
      </c>
      <c r="R85" s="121">
        <f t="shared" si="10"/>
        <v>0</v>
      </c>
      <c r="S85" s="121">
        <f t="shared" si="11"/>
        <v>0</v>
      </c>
      <c r="T85" s="121">
        <f>IF(AND(M2_Metrika2!K85 &lt;&gt; "", M2_Metrika2!K85 &lt;&gt; 0), (O85/M2_Metrika2!K85),0)</f>
        <v>0</v>
      </c>
      <c r="U85" s="121">
        <f>IF(AND(M2_Metrika2!K85 &lt;&gt; "", M2_Metrika2!K85 &lt;&gt; 0), (P85/M2_Metrika2!K85),0)</f>
        <v>0</v>
      </c>
      <c r="V85" s="81"/>
      <c r="W85" s="121">
        <f t="shared" si="13"/>
        <v>0</v>
      </c>
      <c r="X85" s="196">
        <f t="shared" si="14"/>
        <v>0</v>
      </c>
      <c r="Y85" s="7"/>
      <c r="Z85" s="7"/>
      <c r="AA85" s="7"/>
      <c r="AB85" s="7"/>
      <c r="AC85" s="40"/>
      <c r="AD85" s="40"/>
      <c r="AE85" s="40"/>
      <c r="AF85" s="40"/>
      <c r="AG85" s="40"/>
      <c r="AH85" s="40"/>
      <c r="AI85" s="40"/>
    </row>
    <row r="86" spans="1:35" x14ac:dyDescent="0.25">
      <c r="A86" s="7"/>
      <c r="B86" s="94">
        <v>81</v>
      </c>
      <c r="C86" s="94">
        <v>6</v>
      </c>
      <c r="D86" s="95" t="s">
        <v>10</v>
      </c>
      <c r="E86" s="164" t="s">
        <v>259</v>
      </c>
      <c r="F86" s="96"/>
      <c r="G86" s="30"/>
      <c r="H86" s="30"/>
      <c r="I86" s="30"/>
      <c r="J86" s="80"/>
      <c r="K86" s="80"/>
      <c r="L86" s="80"/>
      <c r="M86" s="80"/>
      <c r="N86" s="80"/>
      <c r="O86" s="121">
        <f t="shared" si="15"/>
        <v>0</v>
      </c>
      <c r="P86" s="121">
        <f t="shared" si="12"/>
        <v>0</v>
      </c>
      <c r="Q86" s="121">
        <f>IF(AND(M2_Metrika2!K86 &lt;&gt; "", M2_Metrika2!K86 &lt;&gt; 0), (L86/M2_Metrika2!K86),0)</f>
        <v>0</v>
      </c>
      <c r="R86" s="121">
        <f t="shared" si="10"/>
        <v>0</v>
      </c>
      <c r="S86" s="121">
        <f t="shared" si="11"/>
        <v>0</v>
      </c>
      <c r="T86" s="121">
        <f>IF(AND(M2_Metrika2!K86 &lt;&gt; "", M2_Metrika2!K86 &lt;&gt; 0), (O86/M2_Metrika2!K86),0)</f>
        <v>0</v>
      </c>
      <c r="U86" s="121">
        <f>IF(AND(M2_Metrika2!K86 &lt;&gt; "", M2_Metrika2!K86 &lt;&gt; 0), (P86/M2_Metrika2!K86),0)</f>
        <v>0</v>
      </c>
      <c r="V86" s="81"/>
      <c r="W86" s="121">
        <f t="shared" si="13"/>
        <v>0</v>
      </c>
      <c r="X86" s="196">
        <f t="shared" si="14"/>
        <v>0</v>
      </c>
      <c r="Y86" s="7"/>
      <c r="Z86" s="7"/>
      <c r="AA86" s="7"/>
      <c r="AB86" s="7"/>
      <c r="AC86" s="40"/>
      <c r="AD86" s="40"/>
      <c r="AE86" s="40"/>
      <c r="AF86" s="40"/>
      <c r="AG86" s="40"/>
      <c r="AH86" s="40"/>
      <c r="AI86" s="40"/>
    </row>
    <row r="87" spans="1:35" x14ac:dyDescent="0.25">
      <c r="A87" s="7"/>
      <c r="B87" s="94">
        <v>82</v>
      </c>
      <c r="C87" s="94">
        <v>7</v>
      </c>
      <c r="D87" s="95" t="s">
        <v>10</v>
      </c>
      <c r="E87" s="164" t="s">
        <v>259</v>
      </c>
      <c r="F87" s="96"/>
      <c r="G87" s="30"/>
      <c r="H87" s="30"/>
      <c r="I87" s="30"/>
      <c r="J87" s="80"/>
      <c r="K87" s="80"/>
      <c r="L87" s="80"/>
      <c r="M87" s="80"/>
      <c r="N87" s="80"/>
      <c r="O87" s="121">
        <f t="shared" si="15"/>
        <v>0</v>
      </c>
      <c r="P87" s="121">
        <f t="shared" si="12"/>
        <v>0</v>
      </c>
      <c r="Q87" s="121">
        <f>IF(AND(M2_Metrika2!K87 &lt;&gt; "", M2_Metrika2!K87 &lt;&gt; 0), (L87/M2_Metrika2!K87),0)</f>
        <v>0</v>
      </c>
      <c r="R87" s="121">
        <f t="shared" si="10"/>
        <v>0</v>
      </c>
      <c r="S87" s="121">
        <f t="shared" si="11"/>
        <v>0</v>
      </c>
      <c r="T87" s="121">
        <f>IF(AND(M2_Metrika2!K87 &lt;&gt; "", M2_Metrika2!K87 &lt;&gt; 0), (O87/M2_Metrika2!K87),0)</f>
        <v>0</v>
      </c>
      <c r="U87" s="121">
        <f>IF(AND(M2_Metrika2!K87 &lt;&gt; "", M2_Metrika2!K87 &lt;&gt; 0), (P87/M2_Metrika2!K87),0)</f>
        <v>0</v>
      </c>
      <c r="V87" s="81"/>
      <c r="W87" s="121">
        <f t="shared" si="13"/>
        <v>0</v>
      </c>
      <c r="X87" s="196">
        <f t="shared" si="14"/>
        <v>0</v>
      </c>
      <c r="Y87" s="7"/>
      <c r="Z87" s="7"/>
      <c r="AA87" s="7"/>
      <c r="AB87" s="7"/>
      <c r="AC87" s="40"/>
      <c r="AD87" s="40"/>
      <c r="AE87" s="40"/>
      <c r="AF87" s="40"/>
      <c r="AG87" s="40"/>
      <c r="AH87" s="40"/>
      <c r="AI87" s="40"/>
    </row>
    <row r="88" spans="1:35" x14ac:dyDescent="0.25">
      <c r="A88" s="7"/>
      <c r="B88" s="94">
        <v>83</v>
      </c>
      <c r="C88" s="94">
        <v>8</v>
      </c>
      <c r="D88" s="95" t="s">
        <v>10</v>
      </c>
      <c r="E88" s="164" t="s">
        <v>259</v>
      </c>
      <c r="F88" s="96"/>
      <c r="G88" s="30"/>
      <c r="H88" s="30"/>
      <c r="I88" s="30"/>
      <c r="J88" s="80"/>
      <c r="K88" s="80"/>
      <c r="L88" s="80"/>
      <c r="M88" s="80"/>
      <c r="N88" s="80"/>
      <c r="O88" s="121">
        <f t="shared" si="15"/>
        <v>0</v>
      </c>
      <c r="P88" s="121">
        <f t="shared" si="12"/>
        <v>0</v>
      </c>
      <c r="Q88" s="121">
        <f>IF(AND(M2_Metrika2!K88 &lt;&gt; "", M2_Metrika2!K88 &lt;&gt; 0), (L88/M2_Metrika2!K88),0)</f>
        <v>0</v>
      </c>
      <c r="R88" s="121">
        <f t="shared" si="10"/>
        <v>0</v>
      </c>
      <c r="S88" s="121">
        <f t="shared" si="11"/>
        <v>0</v>
      </c>
      <c r="T88" s="121">
        <f>IF(AND(M2_Metrika2!K88 &lt;&gt; "", M2_Metrika2!K88 &lt;&gt; 0), (O88/M2_Metrika2!K88),0)</f>
        <v>0</v>
      </c>
      <c r="U88" s="121">
        <f>IF(AND(M2_Metrika2!K88 &lt;&gt; "", M2_Metrika2!K88 &lt;&gt; 0), (P88/M2_Metrika2!K88),0)</f>
        <v>0</v>
      </c>
      <c r="V88" s="81"/>
      <c r="W88" s="121">
        <f t="shared" si="13"/>
        <v>0</v>
      </c>
      <c r="X88" s="196">
        <f t="shared" si="14"/>
        <v>0</v>
      </c>
      <c r="Y88" s="7"/>
      <c r="Z88" s="7"/>
      <c r="AA88" s="7"/>
      <c r="AB88" s="7"/>
      <c r="AC88" s="40"/>
      <c r="AD88" s="40"/>
      <c r="AE88" s="40"/>
      <c r="AF88" s="40"/>
      <c r="AG88" s="40"/>
      <c r="AH88" s="40"/>
      <c r="AI88" s="40"/>
    </row>
    <row r="89" spans="1:35" x14ac:dyDescent="0.25">
      <c r="A89" s="7"/>
      <c r="B89" s="94">
        <v>84</v>
      </c>
      <c r="C89" s="94">
        <v>9</v>
      </c>
      <c r="D89" s="95" t="s">
        <v>10</v>
      </c>
      <c r="E89" s="164" t="s">
        <v>259</v>
      </c>
      <c r="F89" s="96"/>
      <c r="G89" s="30"/>
      <c r="H89" s="30"/>
      <c r="I89" s="30"/>
      <c r="J89" s="80"/>
      <c r="K89" s="80"/>
      <c r="L89" s="80"/>
      <c r="M89" s="80"/>
      <c r="N89" s="80"/>
      <c r="O89" s="121">
        <f t="shared" si="15"/>
        <v>0</v>
      </c>
      <c r="P89" s="121">
        <f t="shared" si="12"/>
        <v>0</v>
      </c>
      <c r="Q89" s="121">
        <f>IF(AND(M2_Metrika2!K89 &lt;&gt; "", M2_Metrika2!K89 &lt;&gt; 0), (L89/M2_Metrika2!K89),0)</f>
        <v>0</v>
      </c>
      <c r="R89" s="121">
        <f t="shared" si="10"/>
        <v>0</v>
      </c>
      <c r="S89" s="121">
        <f t="shared" si="11"/>
        <v>0</v>
      </c>
      <c r="T89" s="121">
        <f>IF(AND(M2_Metrika2!K89 &lt;&gt; "", M2_Metrika2!K89 &lt;&gt; 0), (O89/M2_Metrika2!K89),0)</f>
        <v>0</v>
      </c>
      <c r="U89" s="121">
        <f>IF(AND(M2_Metrika2!K89 &lt;&gt; "", M2_Metrika2!K89 &lt;&gt; 0), (P89/M2_Metrika2!K89),0)</f>
        <v>0</v>
      </c>
      <c r="V89" s="81"/>
      <c r="W89" s="121">
        <f t="shared" si="13"/>
        <v>0</v>
      </c>
      <c r="X89" s="196">
        <f t="shared" si="14"/>
        <v>0</v>
      </c>
      <c r="Y89" s="7"/>
      <c r="Z89" s="7"/>
      <c r="AA89" s="7"/>
      <c r="AB89" s="7"/>
      <c r="AC89" s="40"/>
      <c r="AD89" s="40"/>
      <c r="AE89" s="40"/>
      <c r="AF89" s="40"/>
      <c r="AG89" s="40"/>
      <c r="AH89" s="40"/>
      <c r="AI89" s="40"/>
    </row>
    <row r="90" spans="1:35" x14ac:dyDescent="0.25">
      <c r="A90" s="7"/>
      <c r="B90" s="94">
        <v>85</v>
      </c>
      <c r="C90" s="94">
        <v>10</v>
      </c>
      <c r="D90" s="95" t="s">
        <v>10</v>
      </c>
      <c r="E90" s="164" t="s">
        <v>259</v>
      </c>
      <c r="F90" s="96"/>
      <c r="G90" s="30"/>
      <c r="H90" s="30"/>
      <c r="I90" s="30"/>
      <c r="J90" s="80"/>
      <c r="K90" s="80"/>
      <c r="L90" s="80"/>
      <c r="M90" s="80"/>
      <c r="N90" s="80"/>
      <c r="O90" s="121">
        <f t="shared" si="15"/>
        <v>0</v>
      </c>
      <c r="P90" s="121">
        <f t="shared" si="12"/>
        <v>0</v>
      </c>
      <c r="Q90" s="121">
        <f>IF(AND(M2_Metrika2!K90 &lt;&gt; "", M2_Metrika2!K90 &lt;&gt; 0), (L90/M2_Metrika2!K90),0)</f>
        <v>0</v>
      </c>
      <c r="R90" s="121">
        <f t="shared" si="10"/>
        <v>0</v>
      </c>
      <c r="S90" s="121">
        <f t="shared" si="11"/>
        <v>0</v>
      </c>
      <c r="T90" s="121">
        <f>IF(AND(M2_Metrika2!K90 &lt;&gt; "", M2_Metrika2!K90 &lt;&gt; 0), (O90/M2_Metrika2!K90),0)</f>
        <v>0</v>
      </c>
      <c r="U90" s="121">
        <f>IF(AND(M2_Metrika2!K90 &lt;&gt; "", M2_Metrika2!K90 &lt;&gt; 0), (P90/M2_Metrika2!K90),0)</f>
        <v>0</v>
      </c>
      <c r="V90" s="81"/>
      <c r="W90" s="121">
        <f t="shared" si="13"/>
        <v>0</v>
      </c>
      <c r="X90" s="196">
        <f t="shared" si="14"/>
        <v>0</v>
      </c>
      <c r="Y90" s="7"/>
      <c r="Z90" s="7"/>
      <c r="AA90" s="7"/>
      <c r="AB90" s="7"/>
      <c r="AC90" s="40"/>
      <c r="AD90" s="40"/>
      <c r="AE90" s="40"/>
      <c r="AF90" s="40"/>
      <c r="AG90" s="40"/>
      <c r="AH90" s="40"/>
      <c r="AI90" s="40"/>
    </row>
    <row r="91" spans="1:35" x14ac:dyDescent="0.25">
      <c r="A91" s="7"/>
      <c r="B91" s="94">
        <v>86</v>
      </c>
      <c r="C91" s="94">
        <v>11</v>
      </c>
      <c r="D91" s="95" t="s">
        <v>10</v>
      </c>
      <c r="E91" s="164" t="s">
        <v>259</v>
      </c>
      <c r="F91" s="96"/>
      <c r="G91" s="30"/>
      <c r="H91" s="30"/>
      <c r="I91" s="30"/>
      <c r="J91" s="80"/>
      <c r="K91" s="80"/>
      <c r="L91" s="80"/>
      <c r="M91" s="80"/>
      <c r="N91" s="80"/>
      <c r="O91" s="121">
        <f t="shared" si="15"/>
        <v>0</v>
      </c>
      <c r="P91" s="121">
        <f t="shared" si="12"/>
        <v>0</v>
      </c>
      <c r="Q91" s="121">
        <f>IF(AND(M2_Metrika2!K91 &lt;&gt; "", M2_Metrika2!K91 &lt;&gt; 0), (L91/M2_Metrika2!K91),0)</f>
        <v>0</v>
      </c>
      <c r="R91" s="121">
        <f t="shared" si="10"/>
        <v>0</v>
      </c>
      <c r="S91" s="121">
        <f t="shared" si="11"/>
        <v>0</v>
      </c>
      <c r="T91" s="121">
        <f>IF(AND(M2_Metrika2!K91 &lt;&gt; "", M2_Metrika2!K91 &lt;&gt; 0), (O91/M2_Metrika2!K91),0)</f>
        <v>0</v>
      </c>
      <c r="U91" s="121">
        <f>IF(AND(M2_Metrika2!K91 &lt;&gt; "", M2_Metrika2!K91 &lt;&gt; 0), (P91/M2_Metrika2!K91),0)</f>
        <v>0</v>
      </c>
      <c r="V91" s="81"/>
      <c r="W91" s="121">
        <f t="shared" si="13"/>
        <v>0</v>
      </c>
      <c r="X91" s="196">
        <f t="shared" si="14"/>
        <v>0</v>
      </c>
      <c r="Y91" s="7"/>
      <c r="Z91" s="7"/>
      <c r="AA91" s="7"/>
      <c r="AB91" s="7"/>
      <c r="AC91" s="40"/>
      <c r="AD91" s="40"/>
      <c r="AE91" s="40"/>
      <c r="AF91" s="40"/>
      <c r="AG91" s="40"/>
      <c r="AH91" s="40"/>
      <c r="AI91" s="40"/>
    </row>
    <row r="92" spans="1:35" x14ac:dyDescent="0.25">
      <c r="A92" s="7"/>
      <c r="B92" s="94">
        <v>87</v>
      </c>
      <c r="C92" s="94">
        <v>12</v>
      </c>
      <c r="D92" s="95" t="s">
        <v>10</v>
      </c>
      <c r="E92" s="164" t="s">
        <v>259</v>
      </c>
      <c r="F92" s="96"/>
      <c r="G92" s="30"/>
      <c r="H92" s="30"/>
      <c r="I92" s="30"/>
      <c r="J92" s="80"/>
      <c r="K92" s="80"/>
      <c r="L92" s="80"/>
      <c r="M92" s="80"/>
      <c r="N92" s="80"/>
      <c r="O92" s="121">
        <f t="shared" si="15"/>
        <v>0</v>
      </c>
      <c r="P92" s="121">
        <f t="shared" si="12"/>
        <v>0</v>
      </c>
      <c r="Q92" s="121">
        <f>IF(AND(M2_Metrika2!K92 &lt;&gt; "", M2_Metrika2!K92 &lt;&gt; 0), (L92/M2_Metrika2!K92),0)</f>
        <v>0</v>
      </c>
      <c r="R92" s="121">
        <f t="shared" si="10"/>
        <v>0</v>
      </c>
      <c r="S92" s="121">
        <f t="shared" si="11"/>
        <v>0</v>
      </c>
      <c r="T92" s="121">
        <f>IF(AND(M2_Metrika2!K92 &lt;&gt; "", M2_Metrika2!K92 &lt;&gt; 0), (O92/M2_Metrika2!K92),0)</f>
        <v>0</v>
      </c>
      <c r="U92" s="121">
        <f>IF(AND(M2_Metrika2!K92 &lt;&gt; "", M2_Metrika2!K92 &lt;&gt; 0), (P92/M2_Metrika2!K92),0)</f>
        <v>0</v>
      </c>
      <c r="V92" s="81"/>
      <c r="W92" s="121">
        <f t="shared" si="13"/>
        <v>0</v>
      </c>
      <c r="X92" s="196">
        <f t="shared" si="14"/>
        <v>0</v>
      </c>
      <c r="Y92" s="7"/>
      <c r="Z92" s="7"/>
      <c r="AA92" s="7"/>
      <c r="AB92" s="7"/>
      <c r="AC92" s="40"/>
      <c r="AD92" s="40"/>
      <c r="AE92" s="40"/>
      <c r="AF92" s="40"/>
      <c r="AG92" s="40"/>
      <c r="AH92" s="40"/>
      <c r="AI92" s="40"/>
    </row>
    <row r="93" spans="1:35" x14ac:dyDescent="0.25">
      <c r="A93" s="7"/>
      <c r="B93" s="94">
        <v>88</v>
      </c>
      <c r="C93" s="94">
        <v>13</v>
      </c>
      <c r="D93" s="95" t="s">
        <v>10</v>
      </c>
      <c r="E93" s="164" t="s">
        <v>259</v>
      </c>
      <c r="F93" s="96"/>
      <c r="G93" s="30"/>
      <c r="H93" s="30"/>
      <c r="I93" s="30"/>
      <c r="J93" s="80"/>
      <c r="K93" s="80"/>
      <c r="L93" s="80"/>
      <c r="M93" s="80"/>
      <c r="N93" s="80"/>
      <c r="O93" s="121">
        <f t="shared" si="15"/>
        <v>0</v>
      </c>
      <c r="P93" s="121">
        <f t="shared" si="12"/>
        <v>0</v>
      </c>
      <c r="Q93" s="121">
        <f>IF(AND(M2_Metrika2!K93 &lt;&gt; "", M2_Metrika2!K93 &lt;&gt; 0), (L93/M2_Metrika2!K93),0)</f>
        <v>0</v>
      </c>
      <c r="R93" s="121">
        <f t="shared" si="10"/>
        <v>0</v>
      </c>
      <c r="S93" s="121">
        <f t="shared" si="11"/>
        <v>0</v>
      </c>
      <c r="T93" s="121">
        <f>IF(AND(M2_Metrika2!K93 &lt;&gt; "", M2_Metrika2!K93 &lt;&gt; 0), (O93/M2_Metrika2!K93),0)</f>
        <v>0</v>
      </c>
      <c r="U93" s="121">
        <f>IF(AND(M2_Metrika2!K93 &lt;&gt; "", M2_Metrika2!K93 &lt;&gt; 0), (P93/M2_Metrika2!K93),0)</f>
        <v>0</v>
      </c>
      <c r="V93" s="81"/>
      <c r="W93" s="121">
        <f t="shared" si="13"/>
        <v>0</v>
      </c>
      <c r="X93" s="196">
        <f t="shared" si="14"/>
        <v>0</v>
      </c>
      <c r="Y93" s="7"/>
      <c r="Z93" s="7"/>
      <c r="AA93" s="7"/>
      <c r="AB93" s="7"/>
      <c r="AC93" s="40"/>
      <c r="AD93" s="40"/>
      <c r="AE93" s="40"/>
      <c r="AF93" s="40"/>
      <c r="AG93" s="40"/>
      <c r="AH93" s="40"/>
      <c r="AI93" s="40"/>
    </row>
    <row r="94" spans="1:35" x14ac:dyDescent="0.25">
      <c r="A94" s="7"/>
      <c r="B94" s="94">
        <v>89</v>
      </c>
      <c r="C94" s="94">
        <v>14</v>
      </c>
      <c r="D94" s="95" t="s">
        <v>10</v>
      </c>
      <c r="E94" s="164" t="s">
        <v>259</v>
      </c>
      <c r="F94" s="96"/>
      <c r="G94" s="30"/>
      <c r="H94" s="30"/>
      <c r="I94" s="30"/>
      <c r="J94" s="80"/>
      <c r="K94" s="80"/>
      <c r="L94" s="80"/>
      <c r="M94" s="80"/>
      <c r="N94" s="80"/>
      <c r="O94" s="121">
        <f t="shared" si="15"/>
        <v>0</v>
      </c>
      <c r="P94" s="121">
        <f t="shared" si="12"/>
        <v>0</v>
      </c>
      <c r="Q94" s="121">
        <f>IF(AND(M2_Metrika2!K94 &lt;&gt; "", M2_Metrika2!K94 &lt;&gt; 0), (L94/M2_Metrika2!K94),0)</f>
        <v>0</v>
      </c>
      <c r="R94" s="121">
        <f t="shared" si="10"/>
        <v>0</v>
      </c>
      <c r="S94" s="121">
        <f t="shared" si="11"/>
        <v>0</v>
      </c>
      <c r="T94" s="121">
        <f>IF(AND(M2_Metrika2!K94 &lt;&gt; "", M2_Metrika2!K94 &lt;&gt; 0), (O94/M2_Metrika2!K94),0)</f>
        <v>0</v>
      </c>
      <c r="U94" s="121">
        <f>IF(AND(M2_Metrika2!K94 &lt;&gt; "", M2_Metrika2!K94 &lt;&gt; 0), (P94/M2_Metrika2!K94),0)</f>
        <v>0</v>
      </c>
      <c r="V94" s="81"/>
      <c r="W94" s="121">
        <f t="shared" si="13"/>
        <v>0</v>
      </c>
      <c r="X94" s="196">
        <f t="shared" si="14"/>
        <v>0</v>
      </c>
      <c r="Y94" s="7"/>
      <c r="Z94" s="7"/>
      <c r="AA94" s="7"/>
      <c r="AB94" s="7"/>
      <c r="AC94" s="40"/>
      <c r="AD94" s="40"/>
      <c r="AE94" s="40"/>
      <c r="AF94" s="40"/>
      <c r="AG94" s="40"/>
      <c r="AH94" s="40"/>
      <c r="AI94" s="40"/>
    </row>
    <row r="95" spans="1:35" ht="15.75" customHeight="1" thickBot="1" x14ac:dyDescent="0.3">
      <c r="A95" s="7"/>
      <c r="B95" s="94">
        <v>90</v>
      </c>
      <c r="C95" s="94">
        <v>15</v>
      </c>
      <c r="D95" s="95" t="s">
        <v>10</v>
      </c>
      <c r="E95" s="164" t="s">
        <v>259</v>
      </c>
      <c r="F95" s="96"/>
      <c r="G95" s="82"/>
      <c r="H95" s="83"/>
      <c r="I95" s="83"/>
      <c r="J95" s="80"/>
      <c r="K95" s="80"/>
      <c r="L95" s="80"/>
      <c r="M95" s="80"/>
      <c r="N95" s="80"/>
      <c r="O95" s="121">
        <f t="shared" si="15"/>
        <v>0</v>
      </c>
      <c r="P95" s="121">
        <f t="shared" si="12"/>
        <v>0</v>
      </c>
      <c r="Q95" s="121">
        <f>IF(AND(M2_Metrika2!K95 &lt;&gt; "", M2_Metrika2!K95 &lt;&gt; 0), (L95/M2_Metrika2!K95),0)</f>
        <v>0</v>
      </c>
      <c r="R95" s="121">
        <f t="shared" si="10"/>
        <v>0</v>
      </c>
      <c r="S95" s="121">
        <f t="shared" si="11"/>
        <v>0</v>
      </c>
      <c r="T95" s="121">
        <f>IF(AND(M2_Metrika2!K95 &lt;&gt; "", M2_Metrika2!K95 &lt;&gt; 0), (O95/M2_Metrika2!K95),0)</f>
        <v>0</v>
      </c>
      <c r="U95" s="121">
        <f>IF(AND(M2_Metrika2!K95 &lt;&gt; "", M2_Metrika2!K95 &lt;&gt; 0), (P95/M2_Metrika2!K95),0)</f>
        <v>0</v>
      </c>
      <c r="V95" s="81"/>
      <c r="W95" s="121">
        <f t="shared" si="13"/>
        <v>0</v>
      </c>
      <c r="X95" s="196">
        <f t="shared" si="14"/>
        <v>0</v>
      </c>
      <c r="Y95" s="7"/>
      <c r="Z95" s="7"/>
      <c r="AA95" s="7"/>
      <c r="AB95" s="7"/>
      <c r="AC95" s="40"/>
      <c r="AD95" s="40"/>
      <c r="AE95" s="40"/>
      <c r="AF95" s="40"/>
      <c r="AG95" s="40"/>
      <c r="AH95" s="40"/>
      <c r="AI95" s="40"/>
    </row>
    <row r="96" spans="1:35" x14ac:dyDescent="0.25">
      <c r="A96" s="7"/>
      <c r="B96" s="91">
        <v>91</v>
      </c>
      <c r="C96" s="94">
        <v>1</v>
      </c>
      <c r="D96" s="92" t="s">
        <v>11</v>
      </c>
      <c r="E96" s="163" t="s">
        <v>259</v>
      </c>
      <c r="F96" s="93"/>
      <c r="G96" s="30"/>
      <c r="H96" s="30"/>
      <c r="I96" s="30"/>
      <c r="J96" s="78"/>
      <c r="K96" s="78"/>
      <c r="L96" s="78"/>
      <c r="M96" s="78"/>
      <c r="N96" s="78"/>
      <c r="O96" s="193">
        <f t="shared" si="15"/>
        <v>0</v>
      </c>
      <c r="P96" s="193">
        <f t="shared" si="12"/>
        <v>0</v>
      </c>
      <c r="Q96" s="193">
        <f>IF(AND(M2_Metrika2!K96 &lt;&gt; "", M2_Metrika2!K96 &lt;&gt; 0), (L96/M2_Metrika2!K96),0)</f>
        <v>0</v>
      </c>
      <c r="R96" s="193">
        <f t="shared" si="10"/>
        <v>0</v>
      </c>
      <c r="S96" s="193">
        <f t="shared" si="11"/>
        <v>0</v>
      </c>
      <c r="T96" s="193">
        <f>IF(AND(M2_Metrika2!K96 &lt;&gt; "", M2_Metrika2!K96 &lt;&gt; 0), (O96/M2_Metrika2!K96),0)</f>
        <v>0</v>
      </c>
      <c r="U96" s="193">
        <f>IF(AND(M2_Metrika2!K96 &lt;&gt; "", M2_Metrika2!K96 &lt;&gt; 0), (P96/M2_Metrika2!K96),0)</f>
        <v>0</v>
      </c>
      <c r="V96" s="79"/>
      <c r="W96" s="193">
        <f t="shared" si="13"/>
        <v>0</v>
      </c>
      <c r="X96" s="194">
        <f t="shared" si="14"/>
        <v>0</v>
      </c>
      <c r="Y96" s="7"/>
      <c r="Z96" s="7"/>
      <c r="AA96" s="7"/>
      <c r="AB96" s="7"/>
      <c r="AC96" s="40"/>
      <c r="AD96" s="40"/>
      <c r="AE96" s="40"/>
      <c r="AF96" s="40"/>
      <c r="AG96" s="40"/>
      <c r="AH96" s="40"/>
      <c r="AI96" s="40"/>
    </row>
    <row r="97" spans="1:35" x14ac:dyDescent="0.25">
      <c r="A97" s="7"/>
      <c r="B97" s="94">
        <v>92</v>
      </c>
      <c r="C97" s="94">
        <v>2</v>
      </c>
      <c r="D97" s="95" t="s">
        <v>11</v>
      </c>
      <c r="E97" s="164" t="s">
        <v>259</v>
      </c>
      <c r="F97" s="96"/>
      <c r="G97" s="30"/>
      <c r="H97" s="30"/>
      <c r="I97" s="30"/>
      <c r="J97" s="80"/>
      <c r="K97" s="80"/>
      <c r="L97" s="80"/>
      <c r="M97" s="80"/>
      <c r="N97" s="80"/>
      <c r="O97" s="121">
        <f t="shared" si="15"/>
        <v>0</v>
      </c>
      <c r="P97" s="121">
        <f t="shared" si="12"/>
        <v>0</v>
      </c>
      <c r="Q97" s="121">
        <f>IF(AND(M2_Metrika2!K97 &lt;&gt; "", M2_Metrika2!K97 &lt;&gt; 0), (L97/M2_Metrika2!K97),0)</f>
        <v>0</v>
      </c>
      <c r="R97" s="121">
        <f t="shared" si="10"/>
        <v>0</v>
      </c>
      <c r="S97" s="121">
        <f t="shared" si="11"/>
        <v>0</v>
      </c>
      <c r="T97" s="121">
        <f>IF(AND(M2_Metrika2!K97 &lt;&gt; "", M2_Metrika2!K97 &lt;&gt; 0), (O97/M2_Metrika2!K97),0)</f>
        <v>0</v>
      </c>
      <c r="U97" s="121">
        <f>IF(AND(M2_Metrika2!K97 &lt;&gt; "", M2_Metrika2!K97 &lt;&gt; 0), (P97/M2_Metrika2!K97),0)</f>
        <v>0</v>
      </c>
      <c r="V97" s="81"/>
      <c r="W97" s="121">
        <f t="shared" si="13"/>
        <v>0</v>
      </c>
      <c r="X97" s="196">
        <f t="shared" si="14"/>
        <v>0</v>
      </c>
      <c r="Y97" s="7"/>
      <c r="Z97" s="7"/>
      <c r="AA97" s="7"/>
      <c r="AB97" s="7"/>
      <c r="AC97" s="40"/>
      <c r="AD97" s="40"/>
      <c r="AE97" s="40"/>
      <c r="AF97" s="40"/>
      <c r="AG97" s="40"/>
      <c r="AH97" s="40"/>
      <c r="AI97" s="40"/>
    </row>
    <row r="98" spans="1:35" x14ac:dyDescent="0.25">
      <c r="A98" s="7"/>
      <c r="B98" s="94">
        <v>93</v>
      </c>
      <c r="C98" s="94">
        <v>3</v>
      </c>
      <c r="D98" s="95" t="s">
        <v>11</v>
      </c>
      <c r="E98" s="164" t="s">
        <v>259</v>
      </c>
      <c r="F98" s="96"/>
      <c r="G98" s="30"/>
      <c r="H98" s="30"/>
      <c r="I98" s="30"/>
      <c r="J98" s="80"/>
      <c r="K98" s="80"/>
      <c r="L98" s="80"/>
      <c r="M98" s="80"/>
      <c r="N98" s="80"/>
      <c r="O98" s="121">
        <f t="shared" si="15"/>
        <v>0</v>
      </c>
      <c r="P98" s="121">
        <f t="shared" si="12"/>
        <v>0</v>
      </c>
      <c r="Q98" s="121">
        <f>IF(AND(M2_Metrika2!K98 &lt;&gt; "", M2_Metrika2!K98 &lt;&gt; 0), (L98/M2_Metrika2!K98),0)</f>
        <v>0</v>
      </c>
      <c r="R98" s="121">
        <f t="shared" si="10"/>
        <v>0</v>
      </c>
      <c r="S98" s="121">
        <f t="shared" si="11"/>
        <v>0</v>
      </c>
      <c r="T98" s="121">
        <f>IF(AND(M2_Metrika2!K98 &lt;&gt; "", M2_Metrika2!K98 &lt;&gt; 0), (O98/M2_Metrika2!K98),0)</f>
        <v>0</v>
      </c>
      <c r="U98" s="121">
        <f>IF(AND(M2_Metrika2!K98 &lt;&gt; "", M2_Metrika2!K98 &lt;&gt; 0), (P98/M2_Metrika2!K98),0)</f>
        <v>0</v>
      </c>
      <c r="V98" s="81"/>
      <c r="W98" s="121">
        <f t="shared" si="13"/>
        <v>0</v>
      </c>
      <c r="X98" s="196">
        <f t="shared" si="14"/>
        <v>0</v>
      </c>
      <c r="Y98" s="7"/>
      <c r="Z98" s="7"/>
      <c r="AA98" s="7"/>
      <c r="AB98" s="7"/>
      <c r="AC98" s="40"/>
      <c r="AD98" s="40"/>
      <c r="AE98" s="40"/>
      <c r="AF98" s="40"/>
      <c r="AG98" s="40"/>
      <c r="AH98" s="40"/>
      <c r="AI98" s="40"/>
    </row>
    <row r="99" spans="1:35" x14ac:dyDescent="0.25">
      <c r="A99" s="7"/>
      <c r="B99" s="94">
        <v>94</v>
      </c>
      <c r="C99" s="94">
        <v>4</v>
      </c>
      <c r="D99" s="95" t="s">
        <v>11</v>
      </c>
      <c r="E99" s="164" t="s">
        <v>259</v>
      </c>
      <c r="F99" s="96"/>
      <c r="G99" s="30"/>
      <c r="H99" s="30"/>
      <c r="I99" s="30"/>
      <c r="J99" s="80"/>
      <c r="K99" s="80"/>
      <c r="L99" s="80"/>
      <c r="M99" s="80"/>
      <c r="N99" s="80"/>
      <c r="O99" s="121">
        <f t="shared" si="15"/>
        <v>0</v>
      </c>
      <c r="P99" s="121">
        <f t="shared" si="12"/>
        <v>0</v>
      </c>
      <c r="Q99" s="121">
        <f>IF(AND(M2_Metrika2!K99 &lt;&gt; "", M2_Metrika2!K99 &lt;&gt; 0), (L99/M2_Metrika2!K99),0)</f>
        <v>0</v>
      </c>
      <c r="R99" s="121">
        <f t="shared" si="10"/>
        <v>0</v>
      </c>
      <c r="S99" s="121">
        <f t="shared" si="11"/>
        <v>0</v>
      </c>
      <c r="T99" s="121">
        <f>IF(AND(M2_Metrika2!K99 &lt;&gt; "", M2_Metrika2!K99 &lt;&gt; 0), (O99/M2_Metrika2!K99),0)</f>
        <v>0</v>
      </c>
      <c r="U99" s="121">
        <f>IF(AND(M2_Metrika2!K99 &lt;&gt; "", M2_Metrika2!K99 &lt;&gt; 0), (P99/M2_Metrika2!K99),0)</f>
        <v>0</v>
      </c>
      <c r="V99" s="81"/>
      <c r="W99" s="121">
        <f t="shared" si="13"/>
        <v>0</v>
      </c>
      <c r="X99" s="196">
        <f t="shared" si="14"/>
        <v>0</v>
      </c>
      <c r="Y99" s="7"/>
      <c r="Z99" s="7"/>
      <c r="AA99" s="7"/>
      <c r="AB99" s="7"/>
      <c r="AC99" s="40"/>
      <c r="AD99" s="40"/>
      <c r="AE99" s="40"/>
      <c r="AF99" s="40"/>
      <c r="AG99" s="40"/>
      <c r="AH99" s="40"/>
      <c r="AI99" s="40"/>
    </row>
    <row r="100" spans="1:35" x14ac:dyDescent="0.25">
      <c r="A100" s="7"/>
      <c r="B100" s="94">
        <v>95</v>
      </c>
      <c r="C100" s="94">
        <v>5</v>
      </c>
      <c r="D100" s="95" t="s">
        <v>11</v>
      </c>
      <c r="E100" s="164" t="s">
        <v>259</v>
      </c>
      <c r="F100" s="96"/>
      <c r="G100" s="30"/>
      <c r="H100" s="30"/>
      <c r="I100" s="30"/>
      <c r="J100" s="80"/>
      <c r="K100" s="80"/>
      <c r="L100" s="80"/>
      <c r="M100" s="80"/>
      <c r="N100" s="80"/>
      <c r="O100" s="121">
        <f t="shared" si="15"/>
        <v>0</v>
      </c>
      <c r="P100" s="121">
        <f t="shared" si="12"/>
        <v>0</v>
      </c>
      <c r="Q100" s="121">
        <f>IF(AND(M2_Metrika2!K100 &lt;&gt; "", M2_Metrika2!K100 &lt;&gt; 0), (L100/M2_Metrika2!K100),0)</f>
        <v>0</v>
      </c>
      <c r="R100" s="121">
        <f t="shared" si="10"/>
        <v>0</v>
      </c>
      <c r="S100" s="121">
        <f t="shared" si="11"/>
        <v>0</v>
      </c>
      <c r="T100" s="121">
        <f>IF(AND(M2_Metrika2!K100 &lt;&gt; "", M2_Metrika2!K100 &lt;&gt; 0), (O100/M2_Metrika2!K100),0)</f>
        <v>0</v>
      </c>
      <c r="U100" s="121">
        <f>IF(AND(M2_Metrika2!K100 &lt;&gt; "", M2_Metrika2!K100 &lt;&gt; 0), (P100/M2_Metrika2!K100),0)</f>
        <v>0</v>
      </c>
      <c r="V100" s="81"/>
      <c r="W100" s="121">
        <f t="shared" si="13"/>
        <v>0</v>
      </c>
      <c r="X100" s="196">
        <f t="shared" si="14"/>
        <v>0</v>
      </c>
      <c r="Y100" s="7"/>
      <c r="Z100" s="7"/>
      <c r="AA100" s="7"/>
      <c r="AB100" s="7"/>
      <c r="AC100" s="40"/>
      <c r="AD100" s="40"/>
      <c r="AE100" s="40"/>
      <c r="AF100" s="40"/>
      <c r="AG100" s="40"/>
      <c r="AH100" s="40"/>
      <c r="AI100" s="40"/>
    </row>
    <row r="101" spans="1:35" x14ac:dyDescent="0.25">
      <c r="A101" s="7"/>
      <c r="B101" s="94">
        <v>96</v>
      </c>
      <c r="C101" s="94">
        <v>6</v>
      </c>
      <c r="D101" s="95" t="s">
        <v>11</v>
      </c>
      <c r="E101" s="164" t="s">
        <v>259</v>
      </c>
      <c r="F101" s="96"/>
      <c r="G101" s="30"/>
      <c r="H101" s="30"/>
      <c r="I101" s="30"/>
      <c r="J101" s="80"/>
      <c r="K101" s="80"/>
      <c r="L101" s="80"/>
      <c r="M101" s="80"/>
      <c r="N101" s="80"/>
      <c r="O101" s="121">
        <f t="shared" si="15"/>
        <v>0</v>
      </c>
      <c r="P101" s="121">
        <f t="shared" si="12"/>
        <v>0</v>
      </c>
      <c r="Q101" s="121">
        <f>IF(AND(M2_Metrika2!K101 &lt;&gt; "", M2_Metrika2!K101 &lt;&gt; 0), (L101/M2_Metrika2!K101),0)</f>
        <v>0</v>
      </c>
      <c r="R101" s="121">
        <f t="shared" si="10"/>
        <v>0</v>
      </c>
      <c r="S101" s="121">
        <f t="shared" si="11"/>
        <v>0</v>
      </c>
      <c r="T101" s="121">
        <f>IF(AND(M2_Metrika2!K101 &lt;&gt; "", M2_Metrika2!K101 &lt;&gt; 0), (O101/M2_Metrika2!K101),0)</f>
        <v>0</v>
      </c>
      <c r="U101" s="121">
        <f>IF(AND(M2_Metrika2!K101 &lt;&gt; "", M2_Metrika2!K101 &lt;&gt; 0), (P101/M2_Metrika2!K101),0)</f>
        <v>0</v>
      </c>
      <c r="V101" s="81"/>
      <c r="W101" s="121">
        <f t="shared" si="13"/>
        <v>0</v>
      </c>
      <c r="X101" s="196">
        <f t="shared" si="14"/>
        <v>0</v>
      </c>
      <c r="Y101" s="7"/>
      <c r="Z101" s="7"/>
      <c r="AA101" s="7"/>
      <c r="AB101" s="7"/>
      <c r="AC101" s="40"/>
      <c r="AD101" s="40"/>
      <c r="AE101" s="40"/>
      <c r="AF101" s="40"/>
      <c r="AG101" s="40"/>
      <c r="AH101" s="40"/>
      <c r="AI101" s="40"/>
    </row>
    <row r="102" spans="1:35" x14ac:dyDescent="0.25">
      <c r="A102" s="7"/>
      <c r="B102" s="94">
        <v>97</v>
      </c>
      <c r="C102" s="94">
        <v>7</v>
      </c>
      <c r="D102" s="95" t="s">
        <v>11</v>
      </c>
      <c r="E102" s="164" t="s">
        <v>259</v>
      </c>
      <c r="F102" s="96"/>
      <c r="G102" s="30"/>
      <c r="H102" s="30"/>
      <c r="I102" s="30"/>
      <c r="J102" s="80"/>
      <c r="K102" s="80"/>
      <c r="L102" s="80"/>
      <c r="M102" s="80"/>
      <c r="N102" s="80"/>
      <c r="O102" s="121">
        <f t="shared" si="15"/>
        <v>0</v>
      </c>
      <c r="P102" s="121">
        <f t="shared" si="12"/>
        <v>0</v>
      </c>
      <c r="Q102" s="121">
        <f>IF(AND(M2_Metrika2!K102 &lt;&gt; "", M2_Metrika2!K102 &lt;&gt; 0), (L102/M2_Metrika2!K102),0)</f>
        <v>0</v>
      </c>
      <c r="R102" s="121">
        <f t="shared" si="10"/>
        <v>0</v>
      </c>
      <c r="S102" s="121">
        <f t="shared" si="11"/>
        <v>0</v>
      </c>
      <c r="T102" s="121">
        <f>IF(AND(M2_Metrika2!K102 &lt;&gt; "", M2_Metrika2!K102 &lt;&gt; 0), (O102/M2_Metrika2!K102),0)</f>
        <v>0</v>
      </c>
      <c r="U102" s="121">
        <f>IF(AND(M2_Metrika2!K102 &lt;&gt; "", M2_Metrika2!K102 &lt;&gt; 0), (P102/M2_Metrika2!K102),0)</f>
        <v>0</v>
      </c>
      <c r="V102" s="81"/>
      <c r="W102" s="121">
        <f t="shared" si="13"/>
        <v>0</v>
      </c>
      <c r="X102" s="196">
        <f t="shared" si="14"/>
        <v>0</v>
      </c>
      <c r="Y102" s="7"/>
      <c r="Z102" s="7"/>
      <c r="AA102" s="7"/>
      <c r="AB102" s="7"/>
      <c r="AC102" s="40"/>
      <c r="AD102" s="40"/>
      <c r="AE102" s="40"/>
      <c r="AF102" s="40"/>
      <c r="AG102" s="40"/>
      <c r="AH102" s="40"/>
      <c r="AI102" s="40"/>
    </row>
    <row r="103" spans="1:35" x14ac:dyDescent="0.25">
      <c r="A103" s="7"/>
      <c r="B103" s="94">
        <v>98</v>
      </c>
      <c r="C103" s="94">
        <v>8</v>
      </c>
      <c r="D103" s="95" t="s">
        <v>11</v>
      </c>
      <c r="E103" s="164" t="s">
        <v>259</v>
      </c>
      <c r="F103" s="96"/>
      <c r="G103" s="30"/>
      <c r="H103" s="30"/>
      <c r="I103" s="30"/>
      <c r="J103" s="80"/>
      <c r="K103" s="80"/>
      <c r="L103" s="80"/>
      <c r="M103" s="80"/>
      <c r="N103" s="80"/>
      <c r="O103" s="121">
        <f t="shared" si="15"/>
        <v>0</v>
      </c>
      <c r="P103" s="121">
        <f t="shared" si="12"/>
        <v>0</v>
      </c>
      <c r="Q103" s="121">
        <f>IF(AND(M2_Metrika2!K103 &lt;&gt; "", M2_Metrika2!K103 &lt;&gt; 0), (L103/M2_Metrika2!K103),0)</f>
        <v>0</v>
      </c>
      <c r="R103" s="121">
        <f t="shared" si="10"/>
        <v>0</v>
      </c>
      <c r="S103" s="121">
        <f t="shared" si="11"/>
        <v>0</v>
      </c>
      <c r="T103" s="121">
        <f>IF(AND(M2_Metrika2!K103 &lt;&gt; "", M2_Metrika2!K103 &lt;&gt; 0), (O103/M2_Metrika2!K103),0)</f>
        <v>0</v>
      </c>
      <c r="U103" s="121">
        <f>IF(AND(M2_Metrika2!K103 &lt;&gt; "", M2_Metrika2!K103 &lt;&gt; 0), (P103/M2_Metrika2!K103),0)</f>
        <v>0</v>
      </c>
      <c r="V103" s="81"/>
      <c r="W103" s="121">
        <f t="shared" si="13"/>
        <v>0</v>
      </c>
      <c r="X103" s="196">
        <f t="shared" si="14"/>
        <v>0</v>
      </c>
      <c r="Y103" s="7"/>
      <c r="Z103" s="7"/>
      <c r="AA103" s="7"/>
      <c r="AB103" s="7"/>
      <c r="AC103" s="40"/>
      <c r="AD103" s="40"/>
      <c r="AE103" s="40"/>
      <c r="AF103" s="40"/>
      <c r="AG103" s="40"/>
      <c r="AH103" s="40"/>
      <c r="AI103" s="40"/>
    </row>
    <row r="104" spans="1:35" x14ac:dyDescent="0.25">
      <c r="A104" s="7"/>
      <c r="B104" s="94">
        <v>99</v>
      </c>
      <c r="C104" s="94">
        <v>9</v>
      </c>
      <c r="D104" s="95" t="s">
        <v>11</v>
      </c>
      <c r="E104" s="164" t="s">
        <v>259</v>
      </c>
      <c r="F104" s="96"/>
      <c r="G104" s="30"/>
      <c r="H104" s="30"/>
      <c r="I104" s="30"/>
      <c r="J104" s="80"/>
      <c r="K104" s="80"/>
      <c r="L104" s="80"/>
      <c r="M104" s="80"/>
      <c r="N104" s="80"/>
      <c r="O104" s="121">
        <f t="shared" si="15"/>
        <v>0</v>
      </c>
      <c r="P104" s="121">
        <f t="shared" si="12"/>
        <v>0</v>
      </c>
      <c r="Q104" s="121">
        <f>IF(AND(M2_Metrika2!K104 &lt;&gt; "", M2_Metrika2!K104 &lt;&gt; 0), (L104/M2_Metrika2!K104),0)</f>
        <v>0</v>
      </c>
      <c r="R104" s="121">
        <f t="shared" si="10"/>
        <v>0</v>
      </c>
      <c r="S104" s="121">
        <f t="shared" si="11"/>
        <v>0</v>
      </c>
      <c r="T104" s="121">
        <f>IF(AND(M2_Metrika2!K104 &lt;&gt; "", M2_Metrika2!K104 &lt;&gt; 0), (O104/M2_Metrika2!K104),0)</f>
        <v>0</v>
      </c>
      <c r="U104" s="121">
        <f>IF(AND(M2_Metrika2!K104 &lt;&gt; "", M2_Metrika2!K104 &lt;&gt; 0), (P104/M2_Metrika2!K104),0)</f>
        <v>0</v>
      </c>
      <c r="V104" s="81"/>
      <c r="W104" s="121">
        <f t="shared" si="13"/>
        <v>0</v>
      </c>
      <c r="X104" s="196">
        <f t="shared" si="14"/>
        <v>0</v>
      </c>
      <c r="Y104" s="7"/>
      <c r="Z104" s="7"/>
      <c r="AA104" s="7"/>
      <c r="AB104" s="7"/>
      <c r="AC104" s="40"/>
      <c r="AD104" s="40"/>
      <c r="AE104" s="40"/>
      <c r="AF104" s="40"/>
      <c r="AG104" s="40"/>
      <c r="AH104" s="40"/>
      <c r="AI104" s="40"/>
    </row>
    <row r="105" spans="1:35" x14ac:dyDescent="0.25">
      <c r="A105" s="7"/>
      <c r="B105" s="94">
        <v>100</v>
      </c>
      <c r="C105" s="94">
        <v>10</v>
      </c>
      <c r="D105" s="95" t="s">
        <v>11</v>
      </c>
      <c r="E105" s="164" t="s">
        <v>259</v>
      </c>
      <c r="F105" s="96"/>
      <c r="G105" s="30"/>
      <c r="H105" s="30"/>
      <c r="I105" s="30"/>
      <c r="J105" s="80"/>
      <c r="K105" s="80"/>
      <c r="L105" s="80"/>
      <c r="M105" s="80"/>
      <c r="N105" s="80"/>
      <c r="O105" s="121">
        <f t="shared" si="15"/>
        <v>0</v>
      </c>
      <c r="P105" s="121">
        <f t="shared" si="12"/>
        <v>0</v>
      </c>
      <c r="Q105" s="121">
        <f>IF(AND(M2_Metrika2!K105 &lt;&gt; "", M2_Metrika2!K105 &lt;&gt; 0), (L105/M2_Metrika2!K105),0)</f>
        <v>0</v>
      </c>
      <c r="R105" s="121">
        <f t="shared" si="10"/>
        <v>0</v>
      </c>
      <c r="S105" s="121">
        <f t="shared" si="11"/>
        <v>0</v>
      </c>
      <c r="T105" s="121">
        <f>IF(AND(M2_Metrika2!K105 &lt;&gt; "", M2_Metrika2!K105 &lt;&gt; 0), (O105/M2_Metrika2!K105),0)</f>
        <v>0</v>
      </c>
      <c r="U105" s="121">
        <f>IF(AND(M2_Metrika2!K105 &lt;&gt; "", M2_Metrika2!K105 &lt;&gt; 0), (P105/M2_Metrika2!K105),0)</f>
        <v>0</v>
      </c>
      <c r="V105" s="81"/>
      <c r="W105" s="121">
        <f t="shared" si="13"/>
        <v>0</v>
      </c>
      <c r="X105" s="196">
        <f t="shared" si="14"/>
        <v>0</v>
      </c>
      <c r="Y105" s="7"/>
      <c r="Z105" s="7"/>
      <c r="AA105" s="7"/>
      <c r="AB105" s="7"/>
      <c r="AC105" s="40"/>
      <c r="AD105" s="40"/>
      <c r="AE105" s="40"/>
      <c r="AF105" s="40"/>
      <c r="AG105" s="40"/>
      <c r="AH105" s="40"/>
      <c r="AI105" s="40"/>
    </row>
    <row r="106" spans="1:35" x14ac:dyDescent="0.25">
      <c r="A106" s="7"/>
      <c r="B106" s="94">
        <v>101</v>
      </c>
      <c r="C106" s="94">
        <v>11</v>
      </c>
      <c r="D106" s="95" t="s">
        <v>11</v>
      </c>
      <c r="E106" s="164" t="s">
        <v>259</v>
      </c>
      <c r="F106" s="96"/>
      <c r="G106" s="30"/>
      <c r="H106" s="30"/>
      <c r="I106" s="30"/>
      <c r="J106" s="80"/>
      <c r="K106" s="80"/>
      <c r="L106" s="80"/>
      <c r="M106" s="80"/>
      <c r="N106" s="80"/>
      <c r="O106" s="121">
        <f t="shared" si="15"/>
        <v>0</v>
      </c>
      <c r="P106" s="121">
        <f t="shared" si="12"/>
        <v>0</v>
      </c>
      <c r="Q106" s="121">
        <f>IF(AND(M2_Metrika2!K106 &lt;&gt; "", M2_Metrika2!K106 &lt;&gt; 0), (L106/M2_Metrika2!K106),0)</f>
        <v>0</v>
      </c>
      <c r="R106" s="121">
        <f t="shared" si="10"/>
        <v>0</v>
      </c>
      <c r="S106" s="121">
        <f t="shared" si="11"/>
        <v>0</v>
      </c>
      <c r="T106" s="121">
        <f>IF(AND(M2_Metrika2!K106 &lt;&gt; "", M2_Metrika2!K106 &lt;&gt; 0), (O106/M2_Metrika2!K106),0)</f>
        <v>0</v>
      </c>
      <c r="U106" s="121">
        <f>IF(AND(M2_Metrika2!K106 &lt;&gt; "", M2_Metrika2!K106 &lt;&gt; 0), (P106/M2_Metrika2!K106),0)</f>
        <v>0</v>
      </c>
      <c r="V106" s="81"/>
      <c r="W106" s="121">
        <f t="shared" si="13"/>
        <v>0</v>
      </c>
      <c r="X106" s="196">
        <f t="shared" si="14"/>
        <v>0</v>
      </c>
      <c r="Y106" s="7"/>
      <c r="Z106" s="7"/>
      <c r="AA106" s="7"/>
      <c r="AB106" s="7"/>
      <c r="AC106" s="40"/>
      <c r="AD106" s="40"/>
      <c r="AE106" s="40"/>
      <c r="AF106" s="40"/>
      <c r="AG106" s="40"/>
      <c r="AH106" s="40"/>
      <c r="AI106" s="40"/>
    </row>
    <row r="107" spans="1:35" x14ac:dyDescent="0.25">
      <c r="A107" s="7"/>
      <c r="B107" s="94">
        <v>102</v>
      </c>
      <c r="C107" s="94">
        <v>12</v>
      </c>
      <c r="D107" s="95" t="s">
        <v>11</v>
      </c>
      <c r="E107" s="164" t="s">
        <v>259</v>
      </c>
      <c r="F107" s="96"/>
      <c r="G107" s="30"/>
      <c r="H107" s="30"/>
      <c r="I107" s="30"/>
      <c r="J107" s="80"/>
      <c r="K107" s="80"/>
      <c r="L107" s="80"/>
      <c r="M107" s="80"/>
      <c r="N107" s="80"/>
      <c r="O107" s="121">
        <f t="shared" si="15"/>
        <v>0</v>
      </c>
      <c r="P107" s="121">
        <f t="shared" si="12"/>
        <v>0</v>
      </c>
      <c r="Q107" s="121">
        <f>IF(AND(M2_Metrika2!K107 &lt;&gt; "", M2_Metrika2!K107 &lt;&gt; 0), (L107/M2_Metrika2!K107),0)</f>
        <v>0</v>
      </c>
      <c r="R107" s="121">
        <f t="shared" si="10"/>
        <v>0</v>
      </c>
      <c r="S107" s="121">
        <f t="shared" si="11"/>
        <v>0</v>
      </c>
      <c r="T107" s="121">
        <f>IF(AND(M2_Metrika2!K107 &lt;&gt; "", M2_Metrika2!K107 &lt;&gt; 0), (O107/M2_Metrika2!K107),0)</f>
        <v>0</v>
      </c>
      <c r="U107" s="121">
        <f>IF(AND(M2_Metrika2!K107 &lt;&gt; "", M2_Metrika2!K107 &lt;&gt; 0), (P107/M2_Metrika2!K107),0)</f>
        <v>0</v>
      </c>
      <c r="V107" s="81"/>
      <c r="W107" s="121">
        <f t="shared" si="13"/>
        <v>0</v>
      </c>
      <c r="X107" s="196">
        <f t="shared" si="14"/>
        <v>0</v>
      </c>
      <c r="Y107" s="7"/>
      <c r="Z107" s="7"/>
      <c r="AA107" s="7"/>
      <c r="AB107" s="7"/>
      <c r="AC107" s="40"/>
      <c r="AD107" s="40"/>
      <c r="AE107" s="40"/>
      <c r="AF107" s="40"/>
      <c r="AG107" s="40"/>
      <c r="AH107" s="40"/>
      <c r="AI107" s="40"/>
    </row>
    <row r="108" spans="1:35" x14ac:dyDescent="0.25">
      <c r="A108" s="7"/>
      <c r="B108" s="94">
        <v>103</v>
      </c>
      <c r="C108" s="94">
        <v>13</v>
      </c>
      <c r="D108" s="95" t="s">
        <v>11</v>
      </c>
      <c r="E108" s="164" t="s">
        <v>259</v>
      </c>
      <c r="F108" s="96"/>
      <c r="G108" s="30"/>
      <c r="H108" s="30"/>
      <c r="I108" s="30"/>
      <c r="J108" s="80"/>
      <c r="K108" s="80"/>
      <c r="L108" s="80"/>
      <c r="M108" s="80"/>
      <c r="N108" s="80"/>
      <c r="O108" s="121">
        <f t="shared" si="15"/>
        <v>0</v>
      </c>
      <c r="P108" s="121">
        <f t="shared" si="12"/>
        <v>0</v>
      </c>
      <c r="Q108" s="121">
        <f>IF(AND(M2_Metrika2!K108 &lt;&gt; "", M2_Metrika2!K108 &lt;&gt; 0), (L108/M2_Metrika2!K108),0)</f>
        <v>0</v>
      </c>
      <c r="R108" s="121">
        <f t="shared" si="10"/>
        <v>0</v>
      </c>
      <c r="S108" s="121">
        <f t="shared" si="11"/>
        <v>0</v>
      </c>
      <c r="T108" s="121">
        <f>IF(AND(M2_Metrika2!K108 &lt;&gt; "", M2_Metrika2!K108 &lt;&gt; 0), (O108/M2_Metrika2!K108),0)</f>
        <v>0</v>
      </c>
      <c r="U108" s="121">
        <f>IF(AND(M2_Metrika2!K108 &lt;&gt; "", M2_Metrika2!K108 &lt;&gt; 0), (P108/M2_Metrika2!K108),0)</f>
        <v>0</v>
      </c>
      <c r="V108" s="81"/>
      <c r="W108" s="121">
        <f t="shared" si="13"/>
        <v>0</v>
      </c>
      <c r="X108" s="196">
        <f t="shared" si="14"/>
        <v>0</v>
      </c>
      <c r="Y108" s="7"/>
      <c r="Z108" s="7"/>
      <c r="AA108" s="7"/>
      <c r="AB108" s="7"/>
      <c r="AC108" s="40"/>
      <c r="AD108" s="40"/>
      <c r="AE108" s="40"/>
      <c r="AF108" s="40"/>
      <c r="AG108" s="40"/>
      <c r="AH108" s="40"/>
      <c r="AI108" s="40"/>
    </row>
    <row r="109" spans="1:35" x14ac:dyDescent="0.25">
      <c r="A109" s="7"/>
      <c r="B109" s="94">
        <v>104</v>
      </c>
      <c r="C109" s="94">
        <v>14</v>
      </c>
      <c r="D109" s="95" t="s">
        <v>11</v>
      </c>
      <c r="E109" s="164" t="s">
        <v>259</v>
      </c>
      <c r="F109" s="96"/>
      <c r="G109" s="30"/>
      <c r="H109" s="30"/>
      <c r="I109" s="30"/>
      <c r="J109" s="80"/>
      <c r="K109" s="80"/>
      <c r="L109" s="80"/>
      <c r="M109" s="80"/>
      <c r="N109" s="80"/>
      <c r="O109" s="121">
        <f t="shared" si="15"/>
        <v>0</v>
      </c>
      <c r="P109" s="121">
        <f t="shared" si="12"/>
        <v>0</v>
      </c>
      <c r="Q109" s="121">
        <f>IF(AND(M2_Metrika2!K109 &lt;&gt; "", M2_Metrika2!K109 &lt;&gt; 0), (L109/M2_Metrika2!K109),0)</f>
        <v>0</v>
      </c>
      <c r="R109" s="121">
        <f t="shared" si="10"/>
        <v>0</v>
      </c>
      <c r="S109" s="121">
        <f t="shared" si="11"/>
        <v>0</v>
      </c>
      <c r="T109" s="121">
        <f>IF(AND(M2_Metrika2!K109 &lt;&gt; "", M2_Metrika2!K109 &lt;&gt; 0), (O109/M2_Metrika2!K109),0)</f>
        <v>0</v>
      </c>
      <c r="U109" s="121">
        <f>IF(AND(M2_Metrika2!K109 &lt;&gt; "", M2_Metrika2!K109 &lt;&gt; 0), (P109/M2_Metrika2!K109),0)</f>
        <v>0</v>
      </c>
      <c r="V109" s="81"/>
      <c r="W109" s="121">
        <f t="shared" si="13"/>
        <v>0</v>
      </c>
      <c r="X109" s="196">
        <f t="shared" si="14"/>
        <v>0</v>
      </c>
      <c r="Y109" s="7"/>
      <c r="Z109" s="7"/>
      <c r="AA109" s="7"/>
      <c r="AB109" s="7"/>
      <c r="AC109" s="40"/>
      <c r="AD109" s="40"/>
      <c r="AE109" s="40"/>
      <c r="AF109" s="40"/>
      <c r="AG109" s="40"/>
      <c r="AH109" s="40"/>
      <c r="AI109" s="40"/>
    </row>
    <row r="110" spans="1:35" ht="15.75" customHeight="1" thickBot="1" x14ac:dyDescent="0.3">
      <c r="A110" s="7"/>
      <c r="B110" s="94">
        <v>105</v>
      </c>
      <c r="C110" s="94">
        <v>15</v>
      </c>
      <c r="D110" s="95" t="s">
        <v>11</v>
      </c>
      <c r="E110" s="164" t="s">
        <v>259</v>
      </c>
      <c r="F110" s="96"/>
      <c r="G110" s="82"/>
      <c r="H110" s="83"/>
      <c r="I110" s="83"/>
      <c r="J110" s="80"/>
      <c r="K110" s="80"/>
      <c r="L110" s="80"/>
      <c r="M110" s="80"/>
      <c r="N110" s="80"/>
      <c r="O110" s="121">
        <f t="shared" si="15"/>
        <v>0</v>
      </c>
      <c r="P110" s="121">
        <f t="shared" si="12"/>
        <v>0</v>
      </c>
      <c r="Q110" s="121">
        <f>IF(AND(M2_Metrika2!K110 &lt;&gt; "", M2_Metrika2!K110 &lt;&gt; 0), (L110/M2_Metrika2!K110),0)</f>
        <v>0</v>
      </c>
      <c r="R110" s="121">
        <f t="shared" si="10"/>
        <v>0</v>
      </c>
      <c r="S110" s="121">
        <f t="shared" si="11"/>
        <v>0</v>
      </c>
      <c r="T110" s="121">
        <f>IF(AND(M2_Metrika2!K110 &lt;&gt; "", M2_Metrika2!K110 &lt;&gt; 0), (O110/M2_Metrika2!K110),0)</f>
        <v>0</v>
      </c>
      <c r="U110" s="121">
        <f>IF(AND(M2_Metrika2!K110 &lt;&gt; "", M2_Metrika2!K110 &lt;&gt; 0), (P110/M2_Metrika2!K110),0)</f>
        <v>0</v>
      </c>
      <c r="V110" s="81"/>
      <c r="W110" s="121">
        <f t="shared" si="13"/>
        <v>0</v>
      </c>
      <c r="X110" s="196">
        <f t="shared" si="14"/>
        <v>0</v>
      </c>
      <c r="Y110" s="7"/>
      <c r="Z110" s="7"/>
      <c r="AA110" s="7"/>
      <c r="AB110" s="7"/>
      <c r="AC110" s="40"/>
      <c r="AD110" s="40"/>
      <c r="AE110" s="40"/>
      <c r="AF110" s="40"/>
      <c r="AG110" s="40"/>
      <c r="AH110" s="40"/>
      <c r="AI110" s="40"/>
    </row>
    <row r="111" spans="1:35" x14ac:dyDescent="0.25">
      <c r="A111" s="7"/>
      <c r="B111" s="91">
        <v>106</v>
      </c>
      <c r="C111" s="94">
        <v>1</v>
      </c>
      <c r="D111" s="92" t="s">
        <v>12</v>
      </c>
      <c r="E111" s="163" t="s">
        <v>259</v>
      </c>
      <c r="F111" s="93"/>
      <c r="G111" s="30"/>
      <c r="H111" s="30"/>
      <c r="I111" s="30"/>
      <c r="J111" s="78"/>
      <c r="K111" s="78"/>
      <c r="L111" s="78"/>
      <c r="M111" s="78"/>
      <c r="N111" s="78"/>
      <c r="O111" s="193">
        <f t="shared" si="15"/>
        <v>0</v>
      </c>
      <c r="P111" s="193">
        <f t="shared" si="12"/>
        <v>0</v>
      </c>
      <c r="Q111" s="193">
        <f>IF(AND(M2_Metrika2!K111 &lt;&gt; "", M2_Metrika2!K111 &lt;&gt; 0), (L111/M2_Metrika2!K111),0)</f>
        <v>0</v>
      </c>
      <c r="R111" s="193">
        <f t="shared" si="10"/>
        <v>0</v>
      </c>
      <c r="S111" s="193">
        <f t="shared" si="11"/>
        <v>0</v>
      </c>
      <c r="T111" s="193">
        <f>IF(AND(M2_Metrika2!K111 &lt;&gt; "", M2_Metrika2!K111 &lt;&gt; 0), (O111/M2_Metrika2!K111),0)</f>
        <v>0</v>
      </c>
      <c r="U111" s="193">
        <f>IF(AND(M2_Metrika2!K111 &lt;&gt; "", M2_Metrika2!K111 &lt;&gt; 0), (P111/M2_Metrika2!K111),0)</f>
        <v>0</v>
      </c>
      <c r="V111" s="79"/>
      <c r="W111" s="193">
        <f t="shared" si="13"/>
        <v>0</v>
      </c>
      <c r="X111" s="194">
        <f t="shared" si="14"/>
        <v>0</v>
      </c>
      <c r="Y111" s="7"/>
      <c r="Z111" s="7"/>
      <c r="AA111" s="7"/>
      <c r="AB111" s="7"/>
      <c r="AC111" s="40"/>
      <c r="AD111" s="40"/>
      <c r="AE111" s="40"/>
      <c r="AF111" s="40"/>
      <c r="AG111" s="40"/>
      <c r="AH111" s="40"/>
      <c r="AI111" s="40"/>
    </row>
    <row r="112" spans="1:35" x14ac:dyDescent="0.25">
      <c r="A112" s="7"/>
      <c r="B112" s="94">
        <v>107</v>
      </c>
      <c r="C112" s="94">
        <v>2</v>
      </c>
      <c r="D112" s="95" t="s">
        <v>12</v>
      </c>
      <c r="E112" s="164" t="s">
        <v>259</v>
      </c>
      <c r="F112" s="96"/>
      <c r="G112" s="30"/>
      <c r="H112" s="30"/>
      <c r="I112" s="30"/>
      <c r="J112" s="80"/>
      <c r="K112" s="80"/>
      <c r="L112" s="80"/>
      <c r="M112" s="80"/>
      <c r="N112" s="80"/>
      <c r="O112" s="121">
        <f t="shared" si="15"/>
        <v>0</v>
      </c>
      <c r="P112" s="121">
        <f t="shared" si="12"/>
        <v>0</v>
      </c>
      <c r="Q112" s="121">
        <f>IF(AND(M2_Metrika2!K112 &lt;&gt; "", M2_Metrika2!K112 &lt;&gt; 0), (L112/M2_Metrika2!K112),0)</f>
        <v>0</v>
      </c>
      <c r="R112" s="121">
        <f t="shared" si="10"/>
        <v>0</v>
      </c>
      <c r="S112" s="121">
        <f t="shared" si="11"/>
        <v>0</v>
      </c>
      <c r="T112" s="121">
        <f>IF(AND(M2_Metrika2!K112 &lt;&gt; "", M2_Metrika2!K112 &lt;&gt; 0), (O112/M2_Metrika2!K112),0)</f>
        <v>0</v>
      </c>
      <c r="U112" s="121">
        <f>IF(AND(M2_Metrika2!K112 &lt;&gt; "", M2_Metrika2!K112 &lt;&gt; 0), (P112/M2_Metrika2!K112),0)</f>
        <v>0</v>
      </c>
      <c r="V112" s="81"/>
      <c r="W112" s="121">
        <f t="shared" si="13"/>
        <v>0</v>
      </c>
      <c r="X112" s="196">
        <f t="shared" si="14"/>
        <v>0</v>
      </c>
      <c r="Y112" s="7"/>
      <c r="Z112" s="7"/>
      <c r="AA112" s="7"/>
      <c r="AB112" s="7"/>
      <c r="AC112" s="40"/>
      <c r="AD112" s="40"/>
      <c r="AE112" s="40"/>
      <c r="AF112" s="40"/>
      <c r="AG112" s="40"/>
      <c r="AH112" s="40"/>
      <c r="AI112" s="40"/>
    </row>
    <row r="113" spans="1:35" x14ac:dyDescent="0.25">
      <c r="A113" s="7"/>
      <c r="B113" s="94">
        <v>108</v>
      </c>
      <c r="C113" s="94">
        <v>3</v>
      </c>
      <c r="D113" s="95" t="s">
        <v>12</v>
      </c>
      <c r="E113" s="164" t="s">
        <v>259</v>
      </c>
      <c r="F113" s="96"/>
      <c r="G113" s="30"/>
      <c r="H113" s="30"/>
      <c r="I113" s="30"/>
      <c r="J113" s="80"/>
      <c r="K113" s="80"/>
      <c r="L113" s="80"/>
      <c r="M113" s="80"/>
      <c r="N113" s="80"/>
      <c r="O113" s="121">
        <f t="shared" si="15"/>
        <v>0</v>
      </c>
      <c r="P113" s="121">
        <f t="shared" si="12"/>
        <v>0</v>
      </c>
      <c r="Q113" s="121">
        <f>IF(AND(M2_Metrika2!K113 &lt;&gt; "", M2_Metrika2!K113 &lt;&gt; 0), (L113/M2_Metrika2!K113),0)</f>
        <v>0</v>
      </c>
      <c r="R113" s="121">
        <f t="shared" si="10"/>
        <v>0</v>
      </c>
      <c r="S113" s="121">
        <f t="shared" si="11"/>
        <v>0</v>
      </c>
      <c r="T113" s="121">
        <f>IF(AND(M2_Metrika2!K113 &lt;&gt; "", M2_Metrika2!K113 &lt;&gt; 0), (O113/M2_Metrika2!K113),0)</f>
        <v>0</v>
      </c>
      <c r="U113" s="121">
        <f>IF(AND(M2_Metrika2!K113 &lt;&gt; "", M2_Metrika2!K113 &lt;&gt; 0), (P113/M2_Metrika2!K113),0)</f>
        <v>0</v>
      </c>
      <c r="V113" s="81"/>
      <c r="W113" s="121">
        <f t="shared" si="13"/>
        <v>0</v>
      </c>
      <c r="X113" s="196">
        <f t="shared" si="14"/>
        <v>0</v>
      </c>
      <c r="Y113" s="7"/>
      <c r="Z113" s="7"/>
      <c r="AA113" s="7"/>
      <c r="AB113" s="7"/>
      <c r="AC113" s="40"/>
      <c r="AD113" s="40"/>
      <c r="AE113" s="40"/>
      <c r="AF113" s="40"/>
      <c r="AG113" s="40"/>
      <c r="AH113" s="40"/>
      <c r="AI113" s="40"/>
    </row>
    <row r="114" spans="1:35" x14ac:dyDescent="0.25">
      <c r="A114" s="7"/>
      <c r="B114" s="94">
        <v>109</v>
      </c>
      <c r="C114" s="94">
        <v>4</v>
      </c>
      <c r="D114" s="95" t="s">
        <v>12</v>
      </c>
      <c r="E114" s="164" t="s">
        <v>259</v>
      </c>
      <c r="F114" s="96"/>
      <c r="G114" s="30"/>
      <c r="H114" s="30"/>
      <c r="I114" s="30"/>
      <c r="J114" s="80"/>
      <c r="K114" s="80"/>
      <c r="L114" s="80"/>
      <c r="M114" s="80"/>
      <c r="N114" s="80"/>
      <c r="O114" s="121">
        <f t="shared" si="15"/>
        <v>0</v>
      </c>
      <c r="P114" s="121">
        <f t="shared" si="12"/>
        <v>0</v>
      </c>
      <c r="Q114" s="121">
        <f>IF(AND(M2_Metrika2!K114 &lt;&gt; "", M2_Metrika2!K114 &lt;&gt; 0), (L114/M2_Metrika2!K114),0)</f>
        <v>0</v>
      </c>
      <c r="R114" s="121">
        <f t="shared" si="10"/>
        <v>0</v>
      </c>
      <c r="S114" s="121">
        <f t="shared" si="11"/>
        <v>0</v>
      </c>
      <c r="T114" s="121">
        <f>IF(AND(M2_Metrika2!K114 &lt;&gt; "", M2_Metrika2!K114 &lt;&gt; 0), (O114/M2_Metrika2!K114),0)</f>
        <v>0</v>
      </c>
      <c r="U114" s="121">
        <f>IF(AND(M2_Metrika2!K114 &lt;&gt; "", M2_Metrika2!K114 &lt;&gt; 0), (P114/M2_Metrika2!K114),0)</f>
        <v>0</v>
      </c>
      <c r="V114" s="81"/>
      <c r="W114" s="121">
        <f t="shared" si="13"/>
        <v>0</v>
      </c>
      <c r="X114" s="196">
        <f t="shared" si="14"/>
        <v>0</v>
      </c>
      <c r="Y114" s="7"/>
      <c r="Z114" s="7"/>
      <c r="AA114" s="7"/>
      <c r="AB114" s="7"/>
      <c r="AC114" s="40"/>
      <c r="AD114" s="40"/>
      <c r="AE114" s="40"/>
      <c r="AF114" s="40"/>
      <c r="AG114" s="40"/>
      <c r="AH114" s="40"/>
      <c r="AI114" s="40"/>
    </row>
    <row r="115" spans="1:35" x14ac:dyDescent="0.25">
      <c r="A115" s="7"/>
      <c r="B115" s="94">
        <v>110</v>
      </c>
      <c r="C115" s="94">
        <v>5</v>
      </c>
      <c r="D115" s="95" t="s">
        <v>12</v>
      </c>
      <c r="E115" s="164" t="s">
        <v>259</v>
      </c>
      <c r="F115" s="96"/>
      <c r="G115" s="30"/>
      <c r="H115" s="30"/>
      <c r="I115" s="30"/>
      <c r="J115" s="80"/>
      <c r="K115" s="80"/>
      <c r="L115" s="80"/>
      <c r="M115" s="80"/>
      <c r="N115" s="80"/>
      <c r="O115" s="121">
        <f t="shared" si="15"/>
        <v>0</v>
      </c>
      <c r="P115" s="121">
        <f t="shared" si="12"/>
        <v>0</v>
      </c>
      <c r="Q115" s="121">
        <f>IF(AND(M2_Metrika2!K115 &lt;&gt; "", M2_Metrika2!K115 &lt;&gt; 0), (L115/M2_Metrika2!K115),0)</f>
        <v>0</v>
      </c>
      <c r="R115" s="121">
        <f t="shared" si="10"/>
        <v>0</v>
      </c>
      <c r="S115" s="121">
        <f t="shared" si="11"/>
        <v>0</v>
      </c>
      <c r="T115" s="121">
        <f>IF(AND(M2_Metrika2!K115 &lt;&gt; "", M2_Metrika2!K115 &lt;&gt; 0), (O115/M2_Metrika2!K115),0)</f>
        <v>0</v>
      </c>
      <c r="U115" s="121">
        <f>IF(AND(M2_Metrika2!K115 &lt;&gt; "", M2_Metrika2!K115 &lt;&gt; 0), (P115/M2_Metrika2!K115),0)</f>
        <v>0</v>
      </c>
      <c r="V115" s="81"/>
      <c r="W115" s="121">
        <f t="shared" si="13"/>
        <v>0</v>
      </c>
      <c r="X115" s="196">
        <f t="shared" si="14"/>
        <v>0</v>
      </c>
      <c r="Y115" s="7"/>
      <c r="Z115" s="7"/>
      <c r="AA115" s="7"/>
      <c r="AB115" s="7"/>
      <c r="AC115" s="40"/>
      <c r="AD115" s="40"/>
      <c r="AE115" s="40"/>
      <c r="AF115" s="40"/>
      <c r="AG115" s="40"/>
      <c r="AH115" s="40"/>
      <c r="AI115" s="40"/>
    </row>
    <row r="116" spans="1:35" x14ac:dyDescent="0.25">
      <c r="A116" s="7"/>
      <c r="B116" s="94">
        <v>111</v>
      </c>
      <c r="C116" s="94">
        <v>6</v>
      </c>
      <c r="D116" s="95" t="s">
        <v>12</v>
      </c>
      <c r="E116" s="164" t="s">
        <v>259</v>
      </c>
      <c r="F116" s="96"/>
      <c r="G116" s="30"/>
      <c r="H116" s="30"/>
      <c r="I116" s="30"/>
      <c r="J116" s="80"/>
      <c r="K116" s="80"/>
      <c r="L116" s="80"/>
      <c r="M116" s="80"/>
      <c r="N116" s="80"/>
      <c r="O116" s="121">
        <f t="shared" si="15"/>
        <v>0</v>
      </c>
      <c r="P116" s="121">
        <f t="shared" si="12"/>
        <v>0</v>
      </c>
      <c r="Q116" s="121">
        <f>IF(AND(M2_Metrika2!K116 &lt;&gt; "", M2_Metrika2!K116 &lt;&gt; 0), (L116/M2_Metrika2!K116),0)</f>
        <v>0</v>
      </c>
      <c r="R116" s="121">
        <f t="shared" si="10"/>
        <v>0</v>
      </c>
      <c r="S116" s="121">
        <f t="shared" si="11"/>
        <v>0</v>
      </c>
      <c r="T116" s="121">
        <f>IF(AND(M2_Metrika2!K116 &lt;&gt; "", M2_Metrika2!K116 &lt;&gt; 0), (O116/M2_Metrika2!K116),0)</f>
        <v>0</v>
      </c>
      <c r="U116" s="121">
        <f>IF(AND(M2_Metrika2!K116 &lt;&gt; "", M2_Metrika2!K116 &lt;&gt; 0), (P116/M2_Metrika2!K116),0)</f>
        <v>0</v>
      </c>
      <c r="V116" s="81"/>
      <c r="W116" s="121">
        <f t="shared" si="13"/>
        <v>0</v>
      </c>
      <c r="X116" s="196">
        <f t="shared" si="14"/>
        <v>0</v>
      </c>
      <c r="Y116" s="7"/>
      <c r="Z116" s="7"/>
      <c r="AA116" s="7"/>
      <c r="AB116" s="7"/>
      <c r="AC116" s="40"/>
      <c r="AD116" s="40"/>
      <c r="AE116" s="40"/>
      <c r="AF116" s="40"/>
      <c r="AG116" s="40"/>
      <c r="AH116" s="40"/>
      <c r="AI116" s="40"/>
    </row>
    <row r="117" spans="1:35" x14ac:dyDescent="0.25">
      <c r="A117" s="7"/>
      <c r="B117" s="94">
        <v>112</v>
      </c>
      <c r="C117" s="94">
        <v>7</v>
      </c>
      <c r="D117" s="95" t="s">
        <v>12</v>
      </c>
      <c r="E117" s="164" t="s">
        <v>259</v>
      </c>
      <c r="F117" s="96"/>
      <c r="G117" s="30"/>
      <c r="H117" s="30"/>
      <c r="I117" s="30"/>
      <c r="J117" s="80"/>
      <c r="K117" s="80"/>
      <c r="L117" s="80"/>
      <c r="M117" s="80"/>
      <c r="N117" s="80"/>
      <c r="O117" s="121">
        <f t="shared" si="15"/>
        <v>0</v>
      </c>
      <c r="P117" s="121">
        <f t="shared" si="12"/>
        <v>0</v>
      </c>
      <c r="Q117" s="121">
        <f>IF(AND(M2_Metrika2!K117 &lt;&gt; "", M2_Metrika2!K117 &lt;&gt; 0), (L117/M2_Metrika2!K117),0)</f>
        <v>0</v>
      </c>
      <c r="R117" s="121">
        <f t="shared" si="10"/>
        <v>0</v>
      </c>
      <c r="S117" s="121">
        <f t="shared" si="11"/>
        <v>0</v>
      </c>
      <c r="T117" s="121">
        <f>IF(AND(M2_Metrika2!K117 &lt;&gt; "", M2_Metrika2!K117 &lt;&gt; 0), (O117/M2_Metrika2!K117),0)</f>
        <v>0</v>
      </c>
      <c r="U117" s="121">
        <f>IF(AND(M2_Metrika2!K117 &lt;&gt; "", M2_Metrika2!K117 &lt;&gt; 0), (P117/M2_Metrika2!K117),0)</f>
        <v>0</v>
      </c>
      <c r="V117" s="81"/>
      <c r="W117" s="121">
        <f t="shared" si="13"/>
        <v>0</v>
      </c>
      <c r="X117" s="196">
        <f t="shared" si="14"/>
        <v>0</v>
      </c>
      <c r="Y117" s="7"/>
      <c r="Z117" s="7"/>
      <c r="AA117" s="7"/>
      <c r="AB117" s="7"/>
      <c r="AC117" s="40"/>
      <c r="AD117" s="40"/>
      <c r="AE117" s="40"/>
      <c r="AF117" s="40"/>
      <c r="AG117" s="40"/>
      <c r="AH117" s="40"/>
      <c r="AI117" s="40"/>
    </row>
    <row r="118" spans="1:35" x14ac:dyDescent="0.25">
      <c r="A118" s="7"/>
      <c r="B118" s="94">
        <v>113</v>
      </c>
      <c r="C118" s="94">
        <v>8</v>
      </c>
      <c r="D118" s="95" t="s">
        <v>12</v>
      </c>
      <c r="E118" s="164" t="s">
        <v>259</v>
      </c>
      <c r="F118" s="96"/>
      <c r="G118" s="30"/>
      <c r="H118" s="30"/>
      <c r="I118" s="30"/>
      <c r="J118" s="80"/>
      <c r="K118" s="80"/>
      <c r="L118" s="80"/>
      <c r="M118" s="80"/>
      <c r="N118" s="80"/>
      <c r="O118" s="121">
        <f t="shared" si="15"/>
        <v>0</v>
      </c>
      <c r="P118" s="121">
        <f t="shared" si="12"/>
        <v>0</v>
      </c>
      <c r="Q118" s="121">
        <f>IF(AND(M2_Metrika2!K118 &lt;&gt; "", M2_Metrika2!K118 &lt;&gt; 0), (L118/M2_Metrika2!K118),0)</f>
        <v>0</v>
      </c>
      <c r="R118" s="121">
        <f t="shared" si="10"/>
        <v>0</v>
      </c>
      <c r="S118" s="121">
        <f t="shared" si="11"/>
        <v>0</v>
      </c>
      <c r="T118" s="121">
        <f>IF(AND(M2_Metrika2!K118 &lt;&gt; "", M2_Metrika2!K118 &lt;&gt; 0), (O118/M2_Metrika2!K118),0)</f>
        <v>0</v>
      </c>
      <c r="U118" s="121">
        <f>IF(AND(M2_Metrika2!K118 &lt;&gt; "", M2_Metrika2!K118 &lt;&gt; 0), (P118/M2_Metrika2!K118),0)</f>
        <v>0</v>
      </c>
      <c r="V118" s="81"/>
      <c r="W118" s="121">
        <f t="shared" si="13"/>
        <v>0</v>
      </c>
      <c r="X118" s="196">
        <f t="shared" si="14"/>
        <v>0</v>
      </c>
      <c r="Y118" s="7"/>
      <c r="Z118" s="7"/>
      <c r="AA118" s="7"/>
      <c r="AB118" s="7"/>
      <c r="AC118" s="40"/>
      <c r="AD118" s="40"/>
      <c r="AE118" s="40"/>
      <c r="AF118" s="40"/>
      <c r="AG118" s="40"/>
      <c r="AH118" s="40"/>
      <c r="AI118" s="40"/>
    </row>
    <row r="119" spans="1:35" x14ac:dyDescent="0.25">
      <c r="A119" s="7"/>
      <c r="B119" s="94">
        <v>114</v>
      </c>
      <c r="C119" s="94">
        <v>9</v>
      </c>
      <c r="D119" s="95" t="s">
        <v>12</v>
      </c>
      <c r="E119" s="164" t="s">
        <v>259</v>
      </c>
      <c r="F119" s="96"/>
      <c r="G119" s="30"/>
      <c r="H119" s="30"/>
      <c r="I119" s="30"/>
      <c r="J119" s="80"/>
      <c r="K119" s="80"/>
      <c r="L119" s="80"/>
      <c r="M119" s="80"/>
      <c r="N119" s="80"/>
      <c r="O119" s="121">
        <f t="shared" si="15"/>
        <v>0</v>
      </c>
      <c r="P119" s="121">
        <f t="shared" si="12"/>
        <v>0</v>
      </c>
      <c r="Q119" s="121">
        <f>IF(AND(M2_Metrika2!K119 &lt;&gt; "", M2_Metrika2!K119 &lt;&gt; 0), (L119/M2_Metrika2!K119),0)</f>
        <v>0</v>
      </c>
      <c r="R119" s="121">
        <f t="shared" si="10"/>
        <v>0</v>
      </c>
      <c r="S119" s="121">
        <f t="shared" si="11"/>
        <v>0</v>
      </c>
      <c r="T119" s="121">
        <f>IF(AND(M2_Metrika2!K119 &lt;&gt; "", M2_Metrika2!K119 &lt;&gt; 0), (O119/M2_Metrika2!K119),0)</f>
        <v>0</v>
      </c>
      <c r="U119" s="121">
        <f>IF(AND(M2_Metrika2!K119 &lt;&gt; "", M2_Metrika2!K119 &lt;&gt; 0), (P119/M2_Metrika2!K119),0)</f>
        <v>0</v>
      </c>
      <c r="V119" s="81"/>
      <c r="W119" s="121">
        <f t="shared" si="13"/>
        <v>0</v>
      </c>
      <c r="X119" s="196">
        <f t="shared" si="14"/>
        <v>0</v>
      </c>
      <c r="Y119" s="7"/>
      <c r="Z119" s="7"/>
      <c r="AA119" s="7"/>
      <c r="AB119" s="7"/>
      <c r="AC119" s="40"/>
      <c r="AD119" s="40"/>
      <c r="AE119" s="40"/>
      <c r="AF119" s="40"/>
      <c r="AG119" s="40"/>
      <c r="AH119" s="40"/>
      <c r="AI119" s="40"/>
    </row>
    <row r="120" spans="1:35" x14ac:dyDescent="0.25">
      <c r="A120" s="7"/>
      <c r="B120" s="94">
        <v>115</v>
      </c>
      <c r="C120" s="94">
        <v>10</v>
      </c>
      <c r="D120" s="95" t="s">
        <v>12</v>
      </c>
      <c r="E120" s="164" t="s">
        <v>259</v>
      </c>
      <c r="F120" s="96"/>
      <c r="G120" s="30"/>
      <c r="H120" s="30"/>
      <c r="I120" s="30"/>
      <c r="J120" s="80"/>
      <c r="K120" s="80"/>
      <c r="L120" s="80"/>
      <c r="M120" s="80"/>
      <c r="N120" s="80"/>
      <c r="O120" s="121">
        <f t="shared" si="15"/>
        <v>0</v>
      </c>
      <c r="P120" s="121">
        <f t="shared" si="12"/>
        <v>0</v>
      </c>
      <c r="Q120" s="121">
        <f>IF(AND(M2_Metrika2!K120 &lt;&gt; "", M2_Metrika2!K120 &lt;&gt; 0), (L120/M2_Metrika2!K120),0)</f>
        <v>0</v>
      </c>
      <c r="R120" s="121">
        <f t="shared" si="10"/>
        <v>0</v>
      </c>
      <c r="S120" s="121">
        <f t="shared" si="11"/>
        <v>0</v>
      </c>
      <c r="T120" s="121">
        <f>IF(AND(M2_Metrika2!K120 &lt;&gt; "", M2_Metrika2!K120 &lt;&gt; 0), (O120/M2_Metrika2!K120),0)</f>
        <v>0</v>
      </c>
      <c r="U120" s="121">
        <f>IF(AND(M2_Metrika2!K120 &lt;&gt; "", M2_Metrika2!K120 &lt;&gt; 0), (P120/M2_Metrika2!K120),0)</f>
        <v>0</v>
      </c>
      <c r="V120" s="81"/>
      <c r="W120" s="121">
        <f t="shared" si="13"/>
        <v>0</v>
      </c>
      <c r="X120" s="196">
        <f t="shared" si="14"/>
        <v>0</v>
      </c>
      <c r="Y120" s="7"/>
      <c r="Z120" s="7"/>
      <c r="AA120" s="7"/>
      <c r="AB120" s="7"/>
      <c r="AC120" s="40"/>
      <c r="AD120" s="40"/>
      <c r="AE120" s="40"/>
      <c r="AF120" s="40"/>
      <c r="AG120" s="40"/>
      <c r="AH120" s="40"/>
      <c r="AI120" s="40"/>
    </row>
    <row r="121" spans="1:35" x14ac:dyDescent="0.25">
      <c r="A121" s="7"/>
      <c r="B121" s="94">
        <v>116</v>
      </c>
      <c r="C121" s="94">
        <v>11</v>
      </c>
      <c r="D121" s="95" t="s">
        <v>12</v>
      </c>
      <c r="E121" s="164" t="s">
        <v>259</v>
      </c>
      <c r="F121" s="96"/>
      <c r="G121" s="30"/>
      <c r="H121" s="30"/>
      <c r="I121" s="30"/>
      <c r="J121" s="80"/>
      <c r="K121" s="80"/>
      <c r="L121" s="80"/>
      <c r="M121" s="80"/>
      <c r="N121" s="80"/>
      <c r="O121" s="121">
        <f t="shared" si="15"/>
        <v>0</v>
      </c>
      <c r="P121" s="121">
        <f t="shared" si="12"/>
        <v>0</v>
      </c>
      <c r="Q121" s="121">
        <f>IF(AND(M2_Metrika2!K121 &lt;&gt; "", M2_Metrika2!K121 &lt;&gt; 0), (L121/M2_Metrika2!K121),0)</f>
        <v>0</v>
      </c>
      <c r="R121" s="121">
        <f t="shared" si="10"/>
        <v>0</v>
      </c>
      <c r="S121" s="121">
        <f t="shared" si="11"/>
        <v>0</v>
      </c>
      <c r="T121" s="121">
        <f>IF(AND(M2_Metrika2!K121 &lt;&gt; "", M2_Metrika2!K121 &lt;&gt; 0), (O121/M2_Metrika2!K121),0)</f>
        <v>0</v>
      </c>
      <c r="U121" s="121">
        <f>IF(AND(M2_Metrika2!K121 &lt;&gt; "", M2_Metrika2!K121 &lt;&gt; 0), (P121/M2_Metrika2!K121),0)</f>
        <v>0</v>
      </c>
      <c r="V121" s="81"/>
      <c r="W121" s="121">
        <f t="shared" si="13"/>
        <v>0</v>
      </c>
      <c r="X121" s="196">
        <f t="shared" si="14"/>
        <v>0</v>
      </c>
      <c r="Y121" s="7"/>
      <c r="Z121" s="7"/>
      <c r="AA121" s="7"/>
      <c r="AB121" s="7"/>
      <c r="AC121" s="40"/>
      <c r="AD121" s="40"/>
      <c r="AE121" s="40"/>
      <c r="AF121" s="40"/>
      <c r="AG121" s="40"/>
      <c r="AH121" s="40"/>
      <c r="AI121" s="40"/>
    </row>
    <row r="122" spans="1:35" x14ac:dyDescent="0.25">
      <c r="A122" s="7"/>
      <c r="B122" s="94">
        <v>117</v>
      </c>
      <c r="C122" s="94">
        <v>12</v>
      </c>
      <c r="D122" s="95" t="s">
        <v>12</v>
      </c>
      <c r="E122" s="164" t="s">
        <v>259</v>
      </c>
      <c r="F122" s="96"/>
      <c r="G122" s="30"/>
      <c r="H122" s="30"/>
      <c r="I122" s="30"/>
      <c r="J122" s="80"/>
      <c r="K122" s="80"/>
      <c r="L122" s="80"/>
      <c r="M122" s="80"/>
      <c r="N122" s="80"/>
      <c r="O122" s="121">
        <f t="shared" si="15"/>
        <v>0</v>
      </c>
      <c r="P122" s="121">
        <f t="shared" si="12"/>
        <v>0</v>
      </c>
      <c r="Q122" s="121">
        <f>IF(AND(M2_Metrika2!K122 &lt;&gt; "", M2_Metrika2!K122 &lt;&gt; 0), (L122/M2_Metrika2!K122),0)</f>
        <v>0</v>
      </c>
      <c r="R122" s="121">
        <f t="shared" si="10"/>
        <v>0</v>
      </c>
      <c r="S122" s="121">
        <f t="shared" si="11"/>
        <v>0</v>
      </c>
      <c r="T122" s="121">
        <f>IF(AND(M2_Metrika2!K122 &lt;&gt; "", M2_Metrika2!K122 &lt;&gt; 0), (O122/M2_Metrika2!K122),0)</f>
        <v>0</v>
      </c>
      <c r="U122" s="121">
        <f>IF(AND(M2_Metrika2!K122 &lt;&gt; "", M2_Metrika2!K122 &lt;&gt; 0), (P122/M2_Metrika2!K122),0)</f>
        <v>0</v>
      </c>
      <c r="V122" s="81"/>
      <c r="W122" s="121">
        <f t="shared" si="13"/>
        <v>0</v>
      </c>
      <c r="X122" s="196">
        <f t="shared" si="14"/>
        <v>0</v>
      </c>
      <c r="Y122" s="7"/>
      <c r="Z122" s="7"/>
      <c r="AA122" s="7"/>
      <c r="AB122" s="7"/>
      <c r="AC122" s="40"/>
      <c r="AD122" s="40"/>
      <c r="AE122" s="40"/>
      <c r="AF122" s="40"/>
      <c r="AG122" s="40"/>
      <c r="AH122" s="40"/>
      <c r="AI122" s="40"/>
    </row>
    <row r="123" spans="1:35" x14ac:dyDescent="0.25">
      <c r="A123" s="7"/>
      <c r="B123" s="94">
        <v>118</v>
      </c>
      <c r="C123" s="94">
        <v>13</v>
      </c>
      <c r="D123" s="95" t="s">
        <v>12</v>
      </c>
      <c r="E123" s="164" t="s">
        <v>259</v>
      </c>
      <c r="F123" s="96"/>
      <c r="G123" s="30"/>
      <c r="H123" s="30"/>
      <c r="I123" s="30"/>
      <c r="J123" s="80"/>
      <c r="K123" s="80"/>
      <c r="L123" s="80"/>
      <c r="M123" s="80"/>
      <c r="N123" s="80"/>
      <c r="O123" s="121">
        <f t="shared" si="15"/>
        <v>0</v>
      </c>
      <c r="P123" s="121">
        <f t="shared" si="12"/>
        <v>0</v>
      </c>
      <c r="Q123" s="121">
        <f>IF(AND(M2_Metrika2!K123 &lt;&gt; "", M2_Metrika2!K123 &lt;&gt; 0), (L123/M2_Metrika2!K123),0)</f>
        <v>0</v>
      </c>
      <c r="R123" s="121">
        <f t="shared" si="10"/>
        <v>0</v>
      </c>
      <c r="S123" s="121">
        <f t="shared" si="11"/>
        <v>0</v>
      </c>
      <c r="T123" s="121">
        <f>IF(AND(M2_Metrika2!K123 &lt;&gt; "", M2_Metrika2!K123 &lt;&gt; 0), (O123/M2_Metrika2!K123),0)</f>
        <v>0</v>
      </c>
      <c r="U123" s="121">
        <f>IF(AND(M2_Metrika2!K123 &lt;&gt; "", M2_Metrika2!K123 &lt;&gt; 0), (P123/M2_Metrika2!K123),0)</f>
        <v>0</v>
      </c>
      <c r="V123" s="81"/>
      <c r="W123" s="121">
        <f t="shared" si="13"/>
        <v>0</v>
      </c>
      <c r="X123" s="196">
        <f t="shared" si="14"/>
        <v>0</v>
      </c>
      <c r="Y123" s="7"/>
      <c r="Z123" s="7"/>
      <c r="AA123" s="7"/>
      <c r="AB123" s="7"/>
      <c r="AC123" s="40"/>
      <c r="AD123" s="40"/>
      <c r="AE123" s="40"/>
      <c r="AF123" s="40"/>
      <c r="AG123" s="40"/>
      <c r="AH123" s="40"/>
      <c r="AI123" s="40"/>
    </row>
    <row r="124" spans="1:35" x14ac:dyDescent="0.25">
      <c r="A124" s="7"/>
      <c r="B124" s="94">
        <v>119</v>
      </c>
      <c r="C124" s="94">
        <v>14</v>
      </c>
      <c r="D124" s="95" t="s">
        <v>12</v>
      </c>
      <c r="E124" s="164" t="s">
        <v>259</v>
      </c>
      <c r="F124" s="96"/>
      <c r="G124" s="30"/>
      <c r="H124" s="30"/>
      <c r="I124" s="30"/>
      <c r="J124" s="80"/>
      <c r="K124" s="80"/>
      <c r="L124" s="80"/>
      <c r="M124" s="80"/>
      <c r="N124" s="80"/>
      <c r="O124" s="121">
        <f t="shared" si="15"/>
        <v>0</v>
      </c>
      <c r="P124" s="121">
        <f t="shared" si="12"/>
        <v>0</v>
      </c>
      <c r="Q124" s="121">
        <f>IF(AND(M2_Metrika2!K124 &lt;&gt; "", M2_Metrika2!K124 &lt;&gt; 0), (L124/M2_Metrika2!K124),0)</f>
        <v>0</v>
      </c>
      <c r="R124" s="121">
        <f t="shared" si="10"/>
        <v>0</v>
      </c>
      <c r="S124" s="121">
        <f t="shared" si="11"/>
        <v>0</v>
      </c>
      <c r="T124" s="121">
        <f>IF(AND(M2_Metrika2!K124 &lt;&gt; "", M2_Metrika2!K124 &lt;&gt; 0), (O124/M2_Metrika2!K124),0)</f>
        <v>0</v>
      </c>
      <c r="U124" s="121">
        <f>IF(AND(M2_Metrika2!K124 &lt;&gt; "", M2_Metrika2!K124 &lt;&gt; 0), (P124/M2_Metrika2!K124),0)</f>
        <v>0</v>
      </c>
      <c r="V124" s="81"/>
      <c r="W124" s="121">
        <f t="shared" si="13"/>
        <v>0</v>
      </c>
      <c r="X124" s="196">
        <f t="shared" si="14"/>
        <v>0</v>
      </c>
      <c r="Y124" s="7"/>
      <c r="Z124" s="7"/>
      <c r="AA124" s="7"/>
      <c r="AB124" s="7"/>
      <c r="AC124" s="40"/>
      <c r="AD124" s="40"/>
      <c r="AE124" s="40"/>
      <c r="AF124" s="40"/>
      <c r="AG124" s="40"/>
      <c r="AH124" s="40"/>
      <c r="AI124" s="40"/>
    </row>
    <row r="125" spans="1:35" ht="15.75" customHeight="1" thickBot="1" x14ac:dyDescent="0.3">
      <c r="A125" s="7"/>
      <c r="B125" s="94">
        <v>120</v>
      </c>
      <c r="C125" s="94">
        <v>15</v>
      </c>
      <c r="D125" s="95" t="s">
        <v>12</v>
      </c>
      <c r="E125" s="164" t="s">
        <v>259</v>
      </c>
      <c r="F125" s="96"/>
      <c r="G125" s="82"/>
      <c r="H125" s="83"/>
      <c r="I125" s="83"/>
      <c r="J125" s="80"/>
      <c r="K125" s="80"/>
      <c r="L125" s="80"/>
      <c r="M125" s="80"/>
      <c r="N125" s="80"/>
      <c r="O125" s="121">
        <f t="shared" si="15"/>
        <v>0</v>
      </c>
      <c r="P125" s="121">
        <f t="shared" si="12"/>
        <v>0</v>
      </c>
      <c r="Q125" s="121">
        <f>IF(AND(M2_Metrika2!K125 &lt;&gt; "", M2_Metrika2!K125 &lt;&gt; 0), (L125/M2_Metrika2!K125),0)</f>
        <v>0</v>
      </c>
      <c r="R125" s="121">
        <f t="shared" si="10"/>
        <v>0</v>
      </c>
      <c r="S125" s="121">
        <f t="shared" si="11"/>
        <v>0</v>
      </c>
      <c r="T125" s="121">
        <f>IF(AND(M2_Metrika2!K125 &lt;&gt; "", M2_Metrika2!K125 &lt;&gt; 0), (O125/M2_Metrika2!K125),0)</f>
        <v>0</v>
      </c>
      <c r="U125" s="121">
        <f>IF(AND(M2_Metrika2!K125 &lt;&gt; "", M2_Metrika2!K125 &lt;&gt; 0), (P125/M2_Metrika2!K125),0)</f>
        <v>0</v>
      </c>
      <c r="V125" s="81"/>
      <c r="W125" s="121">
        <f t="shared" si="13"/>
        <v>0</v>
      </c>
      <c r="X125" s="196">
        <f t="shared" si="14"/>
        <v>0</v>
      </c>
      <c r="Y125" s="7"/>
      <c r="Z125" s="7"/>
      <c r="AA125" s="7"/>
      <c r="AB125" s="7"/>
      <c r="AC125" s="40"/>
      <c r="AD125" s="40"/>
      <c r="AE125" s="40"/>
      <c r="AF125" s="40"/>
      <c r="AG125" s="40"/>
      <c r="AH125" s="40"/>
      <c r="AI125" s="40"/>
    </row>
    <row r="126" spans="1:35" x14ac:dyDescent="0.25">
      <c r="A126" s="7"/>
      <c r="B126" s="91">
        <v>121</v>
      </c>
      <c r="C126" s="94">
        <v>1</v>
      </c>
      <c r="D126" s="92" t="s">
        <v>13</v>
      </c>
      <c r="E126" s="163" t="s">
        <v>259</v>
      </c>
      <c r="F126" s="93"/>
      <c r="G126" s="30"/>
      <c r="H126" s="30"/>
      <c r="I126" s="30"/>
      <c r="J126" s="78"/>
      <c r="K126" s="78"/>
      <c r="L126" s="78"/>
      <c r="M126" s="78"/>
      <c r="N126" s="78"/>
      <c r="O126" s="193">
        <f t="shared" si="15"/>
        <v>0</v>
      </c>
      <c r="P126" s="193">
        <f t="shared" si="12"/>
        <v>0</v>
      </c>
      <c r="Q126" s="193">
        <f>IF(AND(M2_Metrika2!K126 &lt;&gt; "", M2_Metrika2!K126 &lt;&gt; 0), (L126/M2_Metrika2!K126),0)</f>
        <v>0</v>
      </c>
      <c r="R126" s="193">
        <f t="shared" si="10"/>
        <v>0</v>
      </c>
      <c r="S126" s="193">
        <f t="shared" si="11"/>
        <v>0</v>
      </c>
      <c r="T126" s="193">
        <f>IF(AND(M2_Metrika2!K126 &lt;&gt; "", M2_Metrika2!K126 &lt;&gt; 0), (O126/M2_Metrika2!K126),0)</f>
        <v>0</v>
      </c>
      <c r="U126" s="193">
        <f>IF(AND(M2_Metrika2!K126 &lt;&gt; "", M2_Metrika2!K126 &lt;&gt; 0), (P126/M2_Metrika2!K126),0)</f>
        <v>0</v>
      </c>
      <c r="V126" s="79"/>
      <c r="W126" s="193">
        <f t="shared" si="13"/>
        <v>0</v>
      </c>
      <c r="X126" s="194">
        <f t="shared" si="14"/>
        <v>0</v>
      </c>
      <c r="Y126" s="7"/>
      <c r="Z126" s="7"/>
      <c r="AA126" s="7"/>
      <c r="AB126" s="7"/>
      <c r="AC126" s="40"/>
      <c r="AD126" s="40"/>
      <c r="AE126" s="40"/>
      <c r="AF126" s="40"/>
      <c r="AG126" s="40"/>
      <c r="AH126" s="40"/>
      <c r="AI126" s="40"/>
    </row>
    <row r="127" spans="1:35" x14ac:dyDescent="0.25">
      <c r="A127" s="7"/>
      <c r="B127" s="94">
        <v>122</v>
      </c>
      <c r="C127" s="94">
        <v>2</v>
      </c>
      <c r="D127" s="95" t="s">
        <v>13</v>
      </c>
      <c r="E127" s="164" t="s">
        <v>259</v>
      </c>
      <c r="F127" s="96"/>
      <c r="G127" s="30"/>
      <c r="H127" s="30"/>
      <c r="I127" s="30"/>
      <c r="J127" s="80"/>
      <c r="K127" s="80"/>
      <c r="L127" s="80"/>
      <c r="M127" s="80"/>
      <c r="N127" s="80"/>
      <c r="O127" s="121">
        <f t="shared" si="15"/>
        <v>0</v>
      </c>
      <c r="P127" s="121">
        <f t="shared" si="12"/>
        <v>0</v>
      </c>
      <c r="Q127" s="121">
        <f>IF(AND(M2_Metrika2!K127 &lt;&gt; "", M2_Metrika2!K127 &lt;&gt; 0), (L127/M2_Metrika2!K127),0)</f>
        <v>0</v>
      </c>
      <c r="R127" s="121">
        <f t="shared" si="10"/>
        <v>0</v>
      </c>
      <c r="S127" s="121">
        <f t="shared" si="11"/>
        <v>0</v>
      </c>
      <c r="T127" s="121">
        <f>IF(AND(M2_Metrika2!K127 &lt;&gt; "", M2_Metrika2!K127 &lt;&gt; 0), (O127/M2_Metrika2!K127),0)</f>
        <v>0</v>
      </c>
      <c r="U127" s="121">
        <f>IF(AND(M2_Metrika2!K127 &lt;&gt; "", M2_Metrika2!K127 &lt;&gt; 0), (P127/M2_Metrika2!K127),0)</f>
        <v>0</v>
      </c>
      <c r="V127" s="81"/>
      <c r="W127" s="121">
        <f t="shared" si="13"/>
        <v>0</v>
      </c>
      <c r="X127" s="196">
        <f t="shared" si="14"/>
        <v>0</v>
      </c>
      <c r="Y127" s="7"/>
      <c r="Z127" s="7"/>
      <c r="AA127" s="7"/>
      <c r="AB127" s="7"/>
      <c r="AC127" s="40"/>
      <c r="AD127" s="40"/>
      <c r="AE127" s="40"/>
      <c r="AF127" s="40"/>
      <c r="AG127" s="40"/>
      <c r="AH127" s="40"/>
      <c r="AI127" s="40"/>
    </row>
    <row r="128" spans="1:35" x14ac:dyDescent="0.25">
      <c r="A128" s="7"/>
      <c r="B128" s="94">
        <v>123</v>
      </c>
      <c r="C128" s="94">
        <v>3</v>
      </c>
      <c r="D128" s="95" t="s">
        <v>13</v>
      </c>
      <c r="E128" s="164" t="s">
        <v>259</v>
      </c>
      <c r="F128" s="96"/>
      <c r="G128" s="30"/>
      <c r="H128" s="30"/>
      <c r="I128" s="30"/>
      <c r="J128" s="80"/>
      <c r="K128" s="80"/>
      <c r="L128" s="80"/>
      <c r="M128" s="80"/>
      <c r="N128" s="80"/>
      <c r="O128" s="121">
        <f t="shared" si="15"/>
        <v>0</v>
      </c>
      <c r="P128" s="121">
        <f t="shared" si="12"/>
        <v>0</v>
      </c>
      <c r="Q128" s="121">
        <f>IF(AND(M2_Metrika2!K128 &lt;&gt; "", M2_Metrika2!K128 &lt;&gt; 0), (L128/M2_Metrika2!K128),0)</f>
        <v>0</v>
      </c>
      <c r="R128" s="121">
        <f t="shared" si="10"/>
        <v>0</v>
      </c>
      <c r="S128" s="121">
        <f t="shared" si="11"/>
        <v>0</v>
      </c>
      <c r="T128" s="121">
        <f>IF(AND(M2_Metrika2!K128 &lt;&gt; "", M2_Metrika2!K128 &lt;&gt; 0), (O128/M2_Metrika2!K128),0)</f>
        <v>0</v>
      </c>
      <c r="U128" s="121">
        <f>IF(AND(M2_Metrika2!K128 &lt;&gt; "", M2_Metrika2!K128 &lt;&gt; 0), (P128/M2_Metrika2!K128),0)</f>
        <v>0</v>
      </c>
      <c r="V128" s="81"/>
      <c r="W128" s="121">
        <f t="shared" si="13"/>
        <v>0</v>
      </c>
      <c r="X128" s="196">
        <f t="shared" si="14"/>
        <v>0</v>
      </c>
      <c r="Y128" s="7"/>
      <c r="Z128" s="7"/>
      <c r="AA128" s="7"/>
      <c r="AB128" s="7"/>
      <c r="AC128" s="40"/>
      <c r="AD128" s="40"/>
      <c r="AE128" s="40"/>
      <c r="AF128" s="40"/>
      <c r="AG128" s="40"/>
      <c r="AH128" s="40"/>
      <c r="AI128" s="40"/>
    </row>
    <row r="129" spans="1:35" x14ac:dyDescent="0.25">
      <c r="A129" s="7"/>
      <c r="B129" s="94">
        <v>124</v>
      </c>
      <c r="C129" s="94">
        <v>4</v>
      </c>
      <c r="D129" s="95" t="s">
        <v>13</v>
      </c>
      <c r="E129" s="164" t="s">
        <v>259</v>
      </c>
      <c r="F129" s="96"/>
      <c r="G129" s="30"/>
      <c r="H129" s="30"/>
      <c r="I129" s="30"/>
      <c r="J129" s="80"/>
      <c r="K129" s="80"/>
      <c r="L129" s="80"/>
      <c r="M129" s="80"/>
      <c r="N129" s="80"/>
      <c r="O129" s="121">
        <f t="shared" si="15"/>
        <v>0</v>
      </c>
      <c r="P129" s="121">
        <f t="shared" si="12"/>
        <v>0</v>
      </c>
      <c r="Q129" s="121">
        <f>IF(AND(M2_Metrika2!K129 &lt;&gt; "", M2_Metrika2!K129 &lt;&gt; 0), (L129/M2_Metrika2!K129),0)</f>
        <v>0</v>
      </c>
      <c r="R129" s="121">
        <f t="shared" si="10"/>
        <v>0</v>
      </c>
      <c r="S129" s="121">
        <f t="shared" si="11"/>
        <v>0</v>
      </c>
      <c r="T129" s="121">
        <f>IF(AND(M2_Metrika2!K129 &lt;&gt; "", M2_Metrika2!K129 &lt;&gt; 0), (O129/M2_Metrika2!K129),0)</f>
        <v>0</v>
      </c>
      <c r="U129" s="121">
        <f>IF(AND(M2_Metrika2!K129 &lt;&gt; "", M2_Metrika2!K129 &lt;&gt; 0), (P129/M2_Metrika2!K129),0)</f>
        <v>0</v>
      </c>
      <c r="V129" s="81"/>
      <c r="W129" s="121">
        <f t="shared" si="13"/>
        <v>0</v>
      </c>
      <c r="X129" s="196">
        <f t="shared" si="14"/>
        <v>0</v>
      </c>
      <c r="Y129" s="7"/>
      <c r="Z129" s="7"/>
      <c r="AA129" s="7"/>
      <c r="AB129" s="7"/>
      <c r="AC129" s="40"/>
      <c r="AD129" s="40"/>
      <c r="AE129" s="40"/>
      <c r="AF129" s="40"/>
      <c r="AG129" s="40"/>
      <c r="AH129" s="40"/>
      <c r="AI129" s="40"/>
    </row>
    <row r="130" spans="1:35" x14ac:dyDescent="0.25">
      <c r="A130" s="7"/>
      <c r="B130" s="94">
        <v>125</v>
      </c>
      <c r="C130" s="94">
        <v>5</v>
      </c>
      <c r="D130" s="95" t="s">
        <v>13</v>
      </c>
      <c r="E130" s="164" t="s">
        <v>259</v>
      </c>
      <c r="F130" s="96"/>
      <c r="G130" s="30"/>
      <c r="H130" s="30"/>
      <c r="I130" s="30"/>
      <c r="J130" s="80"/>
      <c r="K130" s="80"/>
      <c r="L130" s="80"/>
      <c r="M130" s="80"/>
      <c r="N130" s="80"/>
      <c r="O130" s="121">
        <f t="shared" si="15"/>
        <v>0</v>
      </c>
      <c r="P130" s="121">
        <f t="shared" si="12"/>
        <v>0</v>
      </c>
      <c r="Q130" s="121">
        <f>IF(AND(M2_Metrika2!K130 &lt;&gt; "", M2_Metrika2!K130 &lt;&gt; 0), (L130/M2_Metrika2!K130),0)</f>
        <v>0</v>
      </c>
      <c r="R130" s="121">
        <f t="shared" si="10"/>
        <v>0</v>
      </c>
      <c r="S130" s="121">
        <f t="shared" si="11"/>
        <v>0</v>
      </c>
      <c r="T130" s="121">
        <f>IF(AND(M2_Metrika2!K130 &lt;&gt; "", M2_Metrika2!K130 &lt;&gt; 0), (O130/M2_Metrika2!K130),0)</f>
        <v>0</v>
      </c>
      <c r="U130" s="121">
        <f>IF(AND(M2_Metrika2!K130 &lt;&gt; "", M2_Metrika2!K130 &lt;&gt; 0), (P130/M2_Metrika2!K130),0)</f>
        <v>0</v>
      </c>
      <c r="V130" s="81"/>
      <c r="W130" s="121">
        <f t="shared" si="13"/>
        <v>0</v>
      </c>
      <c r="X130" s="196">
        <f t="shared" si="14"/>
        <v>0</v>
      </c>
      <c r="Y130" s="7"/>
      <c r="Z130" s="7"/>
      <c r="AA130" s="7"/>
      <c r="AB130" s="7"/>
      <c r="AC130" s="40"/>
      <c r="AD130" s="40"/>
      <c r="AE130" s="40"/>
      <c r="AF130" s="40"/>
      <c r="AG130" s="40"/>
      <c r="AH130" s="40"/>
      <c r="AI130" s="40"/>
    </row>
    <row r="131" spans="1:35" x14ac:dyDescent="0.25">
      <c r="A131" s="7"/>
      <c r="B131" s="94">
        <v>126</v>
      </c>
      <c r="C131" s="94">
        <v>6</v>
      </c>
      <c r="D131" s="95" t="s">
        <v>13</v>
      </c>
      <c r="E131" s="164" t="s">
        <v>259</v>
      </c>
      <c r="F131" s="96"/>
      <c r="G131" s="30"/>
      <c r="H131" s="30"/>
      <c r="I131" s="30"/>
      <c r="J131" s="80"/>
      <c r="K131" s="80"/>
      <c r="L131" s="80"/>
      <c r="M131" s="80"/>
      <c r="N131" s="80"/>
      <c r="O131" s="121">
        <f t="shared" si="15"/>
        <v>0</v>
      </c>
      <c r="P131" s="121">
        <f t="shared" si="12"/>
        <v>0</v>
      </c>
      <c r="Q131" s="121">
        <f>IF(AND(M2_Metrika2!K131 &lt;&gt; "", M2_Metrika2!K131 &lt;&gt; 0), (L131/M2_Metrika2!K131),0)</f>
        <v>0</v>
      </c>
      <c r="R131" s="121">
        <f t="shared" si="10"/>
        <v>0</v>
      </c>
      <c r="S131" s="121">
        <f t="shared" si="11"/>
        <v>0</v>
      </c>
      <c r="T131" s="121">
        <f>IF(AND(M2_Metrika2!K131 &lt;&gt; "", M2_Metrika2!K131 &lt;&gt; 0), (O131/M2_Metrika2!K131),0)</f>
        <v>0</v>
      </c>
      <c r="U131" s="121">
        <f>IF(AND(M2_Metrika2!K131 &lt;&gt; "", M2_Metrika2!K131 &lt;&gt; 0), (P131/M2_Metrika2!K131),0)</f>
        <v>0</v>
      </c>
      <c r="V131" s="81"/>
      <c r="W131" s="121">
        <f t="shared" si="13"/>
        <v>0</v>
      </c>
      <c r="X131" s="196">
        <f t="shared" si="14"/>
        <v>0</v>
      </c>
      <c r="Y131" s="7"/>
      <c r="Z131" s="7"/>
      <c r="AA131" s="7"/>
      <c r="AB131" s="7"/>
      <c r="AC131" s="40"/>
      <c r="AD131" s="40"/>
      <c r="AE131" s="40"/>
      <c r="AF131" s="40"/>
      <c r="AG131" s="40"/>
      <c r="AH131" s="40"/>
      <c r="AI131" s="40"/>
    </row>
    <row r="132" spans="1:35" x14ac:dyDescent="0.25">
      <c r="A132" s="7"/>
      <c r="B132" s="94">
        <v>127</v>
      </c>
      <c r="C132" s="94">
        <v>7</v>
      </c>
      <c r="D132" s="95" t="s">
        <v>13</v>
      </c>
      <c r="E132" s="164" t="s">
        <v>259</v>
      </c>
      <c r="F132" s="96"/>
      <c r="G132" s="30"/>
      <c r="H132" s="30"/>
      <c r="I132" s="30"/>
      <c r="J132" s="80"/>
      <c r="K132" s="80"/>
      <c r="L132" s="80"/>
      <c r="M132" s="80"/>
      <c r="N132" s="80"/>
      <c r="O132" s="121">
        <f t="shared" si="15"/>
        <v>0</v>
      </c>
      <c r="P132" s="121">
        <f t="shared" si="12"/>
        <v>0</v>
      </c>
      <c r="Q132" s="121">
        <f>IF(AND(M2_Metrika2!K132 &lt;&gt; "", M2_Metrika2!K132 &lt;&gt; 0), (L132/M2_Metrika2!K132),0)</f>
        <v>0</v>
      </c>
      <c r="R132" s="121">
        <f t="shared" si="10"/>
        <v>0</v>
      </c>
      <c r="S132" s="121">
        <f t="shared" si="11"/>
        <v>0</v>
      </c>
      <c r="T132" s="121">
        <f>IF(AND(M2_Metrika2!K132 &lt;&gt; "", M2_Metrika2!K132 &lt;&gt; 0), (O132/M2_Metrika2!K132),0)</f>
        <v>0</v>
      </c>
      <c r="U132" s="121">
        <f>IF(AND(M2_Metrika2!K132 &lt;&gt; "", M2_Metrika2!K132 &lt;&gt; 0), (P132/M2_Metrika2!K132),0)</f>
        <v>0</v>
      </c>
      <c r="V132" s="81"/>
      <c r="W132" s="121">
        <f t="shared" si="13"/>
        <v>0</v>
      </c>
      <c r="X132" s="196">
        <f t="shared" si="14"/>
        <v>0</v>
      </c>
      <c r="Y132" s="7"/>
      <c r="Z132" s="7"/>
      <c r="AA132" s="7"/>
      <c r="AB132" s="7"/>
      <c r="AC132" s="40"/>
      <c r="AD132" s="40"/>
      <c r="AE132" s="40"/>
      <c r="AF132" s="40"/>
      <c r="AG132" s="40"/>
      <c r="AH132" s="40"/>
      <c r="AI132" s="40"/>
    </row>
    <row r="133" spans="1:35" x14ac:dyDescent="0.25">
      <c r="A133" s="7"/>
      <c r="B133" s="94">
        <v>128</v>
      </c>
      <c r="C133" s="94">
        <v>8</v>
      </c>
      <c r="D133" s="95" t="s">
        <v>13</v>
      </c>
      <c r="E133" s="164" t="s">
        <v>259</v>
      </c>
      <c r="F133" s="96"/>
      <c r="G133" s="30"/>
      <c r="H133" s="30"/>
      <c r="I133" s="30"/>
      <c r="J133" s="80"/>
      <c r="K133" s="80"/>
      <c r="L133" s="80"/>
      <c r="M133" s="80"/>
      <c r="N133" s="80"/>
      <c r="O133" s="121">
        <f t="shared" si="15"/>
        <v>0</v>
      </c>
      <c r="P133" s="121">
        <f t="shared" si="12"/>
        <v>0</v>
      </c>
      <c r="Q133" s="121">
        <f>IF(AND(M2_Metrika2!K133 &lt;&gt; "", M2_Metrika2!K133 &lt;&gt; 0), (L133/M2_Metrika2!K133),0)</f>
        <v>0</v>
      </c>
      <c r="R133" s="121">
        <f t="shared" si="10"/>
        <v>0</v>
      </c>
      <c r="S133" s="121">
        <f t="shared" si="11"/>
        <v>0</v>
      </c>
      <c r="T133" s="121">
        <f>IF(AND(M2_Metrika2!K133 &lt;&gt; "", M2_Metrika2!K133 &lt;&gt; 0), (O133/M2_Metrika2!K133),0)</f>
        <v>0</v>
      </c>
      <c r="U133" s="121">
        <f>IF(AND(M2_Metrika2!K133 &lt;&gt; "", M2_Metrika2!K133 &lt;&gt; 0), (P133/M2_Metrika2!K133),0)</f>
        <v>0</v>
      </c>
      <c r="V133" s="81"/>
      <c r="W133" s="121">
        <f t="shared" si="13"/>
        <v>0</v>
      </c>
      <c r="X133" s="196">
        <f t="shared" si="14"/>
        <v>0</v>
      </c>
      <c r="Y133" s="7"/>
      <c r="Z133" s="7"/>
      <c r="AA133" s="7"/>
      <c r="AB133" s="7"/>
      <c r="AC133" s="40"/>
      <c r="AD133" s="40"/>
      <c r="AE133" s="40"/>
      <c r="AF133" s="40"/>
      <c r="AG133" s="40"/>
      <c r="AH133" s="40"/>
      <c r="AI133" s="40"/>
    </row>
    <row r="134" spans="1:35" x14ac:dyDescent="0.25">
      <c r="A134" s="7"/>
      <c r="B134" s="94">
        <v>129</v>
      </c>
      <c r="C134" s="94">
        <v>9</v>
      </c>
      <c r="D134" s="95" t="s">
        <v>13</v>
      </c>
      <c r="E134" s="164" t="s">
        <v>259</v>
      </c>
      <c r="F134" s="96"/>
      <c r="G134" s="30"/>
      <c r="H134" s="30"/>
      <c r="I134" s="30"/>
      <c r="J134" s="80"/>
      <c r="K134" s="80"/>
      <c r="L134" s="80"/>
      <c r="M134" s="80"/>
      <c r="N134" s="80"/>
      <c r="O134" s="121">
        <f t="shared" si="15"/>
        <v>0</v>
      </c>
      <c r="P134" s="121">
        <f t="shared" si="12"/>
        <v>0</v>
      </c>
      <c r="Q134" s="121">
        <f>IF(AND(M2_Metrika2!K134 &lt;&gt; "", M2_Metrika2!K134 &lt;&gt; 0), (L134/M2_Metrika2!K134),0)</f>
        <v>0</v>
      </c>
      <c r="R134" s="121">
        <f t="shared" ref="R134:R197" si="16">IF(AND(K134 &lt;&gt; "", K134 &lt;&gt; 0), (M134/K134),0)</f>
        <v>0</v>
      </c>
      <c r="S134" s="121">
        <f t="shared" ref="S134:S197" si="17">IF(AND(K134 &lt;&gt; "", K134 &lt;&gt; 0), (N134/K134),0)</f>
        <v>0</v>
      </c>
      <c r="T134" s="121">
        <f>IF(AND(M2_Metrika2!K134 &lt;&gt; "", M2_Metrika2!K134 &lt;&gt; 0), (O134/M2_Metrika2!K134),0)</f>
        <v>0</v>
      </c>
      <c r="U134" s="121">
        <f>IF(AND(M2_Metrika2!K134 &lt;&gt; "", M2_Metrika2!K134 &lt;&gt; 0), (P134/M2_Metrika2!K134),0)</f>
        <v>0</v>
      </c>
      <c r="V134" s="81"/>
      <c r="W134" s="121">
        <f t="shared" si="13"/>
        <v>0</v>
      </c>
      <c r="X134" s="196">
        <f t="shared" si="14"/>
        <v>0</v>
      </c>
      <c r="Y134" s="7"/>
      <c r="Z134" s="7"/>
      <c r="AA134" s="7"/>
      <c r="AB134" s="7"/>
      <c r="AC134" s="40"/>
      <c r="AD134" s="40"/>
      <c r="AE134" s="40"/>
      <c r="AF134" s="40"/>
      <c r="AG134" s="40"/>
      <c r="AH134" s="40"/>
      <c r="AI134" s="40"/>
    </row>
    <row r="135" spans="1:35" x14ac:dyDescent="0.25">
      <c r="A135" s="7"/>
      <c r="B135" s="94">
        <v>130</v>
      </c>
      <c r="C135" s="94">
        <v>10</v>
      </c>
      <c r="D135" s="95" t="s">
        <v>13</v>
      </c>
      <c r="E135" s="164" t="s">
        <v>259</v>
      </c>
      <c r="F135" s="96"/>
      <c r="G135" s="30"/>
      <c r="H135" s="30"/>
      <c r="I135" s="30"/>
      <c r="J135" s="80"/>
      <c r="K135" s="80"/>
      <c r="L135" s="80"/>
      <c r="M135" s="80"/>
      <c r="N135" s="80"/>
      <c r="O135" s="121">
        <f t="shared" si="15"/>
        <v>0</v>
      </c>
      <c r="P135" s="121">
        <f t="shared" ref="P135:P198" si="18">IF(AND(L135&gt;0,M135&gt;0,N135&gt;0), L135+M135+N135,0)</f>
        <v>0</v>
      </c>
      <c r="Q135" s="121">
        <f>IF(AND(M2_Metrika2!K135 &lt;&gt; "", M2_Metrika2!K135 &lt;&gt; 0), (L135/M2_Metrika2!K135),0)</f>
        <v>0</v>
      </c>
      <c r="R135" s="121">
        <f t="shared" si="16"/>
        <v>0</v>
      </c>
      <c r="S135" s="121">
        <f t="shared" si="17"/>
        <v>0</v>
      </c>
      <c r="T135" s="121">
        <f>IF(AND(M2_Metrika2!K135 &lt;&gt; "", M2_Metrika2!K135 &lt;&gt; 0), (O135/M2_Metrika2!K135),0)</f>
        <v>0</v>
      </c>
      <c r="U135" s="121">
        <f>IF(AND(M2_Metrika2!K135 &lt;&gt; "", M2_Metrika2!K135 &lt;&gt; 0), (P135/M2_Metrika2!K135),0)</f>
        <v>0</v>
      </c>
      <c r="V135" s="81"/>
      <c r="W135" s="121">
        <f t="shared" ref="W135:W198" si="19">IF(AND($AA$7 &lt;&gt; "", $AA$7 &lt;&gt; 0), ((J135*T135)/$AA$7),0)</f>
        <v>0</v>
      </c>
      <c r="X135" s="196">
        <f t="shared" ref="X135:X198" si="20">IF(AND($AA$8 &lt;&gt; "", $AA$8 &lt;&gt; 0), ((J135*U135)/$AA$8),0)</f>
        <v>0</v>
      </c>
      <c r="Y135" s="7"/>
      <c r="Z135" s="7"/>
      <c r="AA135" s="7"/>
      <c r="AB135" s="7"/>
      <c r="AC135" s="40"/>
      <c r="AD135" s="40"/>
      <c r="AE135" s="40"/>
      <c r="AF135" s="40"/>
      <c r="AG135" s="40"/>
      <c r="AH135" s="40"/>
      <c r="AI135" s="40"/>
    </row>
    <row r="136" spans="1:35" x14ac:dyDescent="0.25">
      <c r="A136" s="7"/>
      <c r="B136" s="94">
        <v>131</v>
      </c>
      <c r="C136" s="94">
        <v>11</v>
      </c>
      <c r="D136" s="95" t="s">
        <v>13</v>
      </c>
      <c r="E136" s="164" t="s">
        <v>259</v>
      </c>
      <c r="F136" s="96"/>
      <c r="G136" s="30"/>
      <c r="H136" s="30"/>
      <c r="I136" s="30"/>
      <c r="J136" s="80"/>
      <c r="K136" s="80"/>
      <c r="L136" s="80"/>
      <c r="M136" s="80"/>
      <c r="N136" s="80"/>
      <c r="O136" s="121">
        <f t="shared" ref="O136:O199" si="21">IF(AND(L136&gt;0,M136&gt;0), L136+M136,0)</f>
        <v>0</v>
      </c>
      <c r="P136" s="121">
        <f t="shared" si="18"/>
        <v>0</v>
      </c>
      <c r="Q136" s="121">
        <f>IF(AND(M2_Metrika2!K136 &lt;&gt; "", M2_Metrika2!K136 &lt;&gt; 0), (L136/M2_Metrika2!K136),0)</f>
        <v>0</v>
      </c>
      <c r="R136" s="121">
        <f t="shared" si="16"/>
        <v>0</v>
      </c>
      <c r="S136" s="121">
        <f t="shared" si="17"/>
        <v>0</v>
      </c>
      <c r="T136" s="121">
        <f>IF(AND(M2_Metrika2!K136 &lt;&gt; "", M2_Metrika2!K136 &lt;&gt; 0), (O136/M2_Metrika2!K136),0)</f>
        <v>0</v>
      </c>
      <c r="U136" s="121">
        <f>IF(AND(M2_Metrika2!K136 &lt;&gt; "", M2_Metrika2!K136 &lt;&gt; 0), (P136/M2_Metrika2!K136),0)</f>
        <v>0</v>
      </c>
      <c r="V136" s="81"/>
      <c r="W136" s="121">
        <f t="shared" si="19"/>
        <v>0</v>
      </c>
      <c r="X136" s="196">
        <f t="shared" si="20"/>
        <v>0</v>
      </c>
      <c r="Y136" s="7"/>
      <c r="Z136" s="7"/>
      <c r="AA136" s="7"/>
      <c r="AB136" s="7"/>
      <c r="AC136" s="40"/>
      <c r="AD136" s="40"/>
      <c r="AE136" s="40"/>
      <c r="AF136" s="40"/>
      <c r="AG136" s="40"/>
      <c r="AH136" s="40"/>
      <c r="AI136" s="40"/>
    </row>
    <row r="137" spans="1:35" x14ac:dyDescent="0.25">
      <c r="A137" s="7"/>
      <c r="B137" s="94">
        <v>132</v>
      </c>
      <c r="C137" s="94">
        <v>12</v>
      </c>
      <c r="D137" s="95" t="s">
        <v>13</v>
      </c>
      <c r="E137" s="164" t="s">
        <v>259</v>
      </c>
      <c r="F137" s="96"/>
      <c r="G137" s="30"/>
      <c r="H137" s="30"/>
      <c r="I137" s="30"/>
      <c r="J137" s="80"/>
      <c r="K137" s="80"/>
      <c r="L137" s="80"/>
      <c r="M137" s="80"/>
      <c r="N137" s="80"/>
      <c r="O137" s="121">
        <f t="shared" si="21"/>
        <v>0</v>
      </c>
      <c r="P137" s="121">
        <f t="shared" si="18"/>
        <v>0</v>
      </c>
      <c r="Q137" s="121">
        <f>IF(AND(M2_Metrika2!K137 &lt;&gt; "", M2_Metrika2!K137 &lt;&gt; 0), (L137/M2_Metrika2!K137),0)</f>
        <v>0</v>
      </c>
      <c r="R137" s="121">
        <f t="shared" si="16"/>
        <v>0</v>
      </c>
      <c r="S137" s="121">
        <f t="shared" si="17"/>
        <v>0</v>
      </c>
      <c r="T137" s="121">
        <f>IF(AND(M2_Metrika2!K137 &lt;&gt; "", M2_Metrika2!K137 &lt;&gt; 0), (O137/M2_Metrika2!K137),0)</f>
        <v>0</v>
      </c>
      <c r="U137" s="121">
        <f>IF(AND(M2_Metrika2!K137 &lt;&gt; "", M2_Metrika2!K137 &lt;&gt; 0), (P137/M2_Metrika2!K137),0)</f>
        <v>0</v>
      </c>
      <c r="V137" s="81"/>
      <c r="W137" s="121">
        <f t="shared" si="19"/>
        <v>0</v>
      </c>
      <c r="X137" s="196">
        <f t="shared" si="20"/>
        <v>0</v>
      </c>
      <c r="Y137" s="7"/>
      <c r="Z137" s="7"/>
      <c r="AA137" s="7"/>
      <c r="AB137" s="7"/>
      <c r="AC137" s="40"/>
      <c r="AD137" s="40"/>
      <c r="AE137" s="40"/>
      <c r="AF137" s="40"/>
      <c r="AG137" s="40"/>
      <c r="AH137" s="40"/>
      <c r="AI137" s="40"/>
    </row>
    <row r="138" spans="1:35" x14ac:dyDescent="0.25">
      <c r="A138" s="7"/>
      <c r="B138" s="94">
        <v>133</v>
      </c>
      <c r="C138" s="94">
        <v>13</v>
      </c>
      <c r="D138" s="95" t="s">
        <v>13</v>
      </c>
      <c r="E138" s="164" t="s">
        <v>259</v>
      </c>
      <c r="F138" s="96"/>
      <c r="G138" s="30"/>
      <c r="H138" s="30"/>
      <c r="I138" s="30"/>
      <c r="J138" s="80"/>
      <c r="K138" s="80"/>
      <c r="L138" s="80"/>
      <c r="M138" s="80"/>
      <c r="N138" s="80"/>
      <c r="O138" s="121">
        <f t="shared" si="21"/>
        <v>0</v>
      </c>
      <c r="P138" s="121">
        <f t="shared" si="18"/>
        <v>0</v>
      </c>
      <c r="Q138" s="121">
        <f>IF(AND(M2_Metrika2!K138 &lt;&gt; "", M2_Metrika2!K138 &lt;&gt; 0), (L138/M2_Metrika2!K138),0)</f>
        <v>0</v>
      </c>
      <c r="R138" s="121">
        <f t="shared" si="16"/>
        <v>0</v>
      </c>
      <c r="S138" s="121">
        <f t="shared" si="17"/>
        <v>0</v>
      </c>
      <c r="T138" s="121">
        <f>IF(AND(M2_Metrika2!K138 &lt;&gt; "", M2_Metrika2!K138 &lt;&gt; 0), (O138/M2_Metrika2!K138),0)</f>
        <v>0</v>
      </c>
      <c r="U138" s="121">
        <f>IF(AND(M2_Metrika2!K138 &lt;&gt; "", M2_Metrika2!K138 &lt;&gt; 0), (P138/M2_Metrika2!K138),0)</f>
        <v>0</v>
      </c>
      <c r="V138" s="81"/>
      <c r="W138" s="121">
        <f t="shared" si="19"/>
        <v>0</v>
      </c>
      <c r="X138" s="196">
        <f t="shared" si="20"/>
        <v>0</v>
      </c>
      <c r="Y138" s="7"/>
      <c r="Z138" s="7"/>
      <c r="AA138" s="7"/>
      <c r="AB138" s="7"/>
      <c r="AC138" s="40"/>
      <c r="AD138" s="40"/>
      <c r="AE138" s="40"/>
      <c r="AF138" s="40"/>
      <c r="AG138" s="40"/>
      <c r="AH138" s="40"/>
      <c r="AI138" s="40"/>
    </row>
    <row r="139" spans="1:35" x14ac:dyDescent="0.25">
      <c r="A139" s="7"/>
      <c r="B139" s="94">
        <v>134</v>
      </c>
      <c r="C139" s="94">
        <v>14</v>
      </c>
      <c r="D139" s="95" t="s">
        <v>13</v>
      </c>
      <c r="E139" s="164" t="s">
        <v>259</v>
      </c>
      <c r="F139" s="96"/>
      <c r="G139" s="30"/>
      <c r="H139" s="30"/>
      <c r="I139" s="30"/>
      <c r="J139" s="80"/>
      <c r="K139" s="80"/>
      <c r="L139" s="80"/>
      <c r="M139" s="80"/>
      <c r="N139" s="80"/>
      <c r="O139" s="121">
        <f t="shared" si="21"/>
        <v>0</v>
      </c>
      <c r="P139" s="121">
        <f t="shared" si="18"/>
        <v>0</v>
      </c>
      <c r="Q139" s="121">
        <f>IF(AND(M2_Metrika2!K139 &lt;&gt; "", M2_Metrika2!K139 &lt;&gt; 0), (L139/M2_Metrika2!K139),0)</f>
        <v>0</v>
      </c>
      <c r="R139" s="121">
        <f t="shared" si="16"/>
        <v>0</v>
      </c>
      <c r="S139" s="121">
        <f t="shared" si="17"/>
        <v>0</v>
      </c>
      <c r="T139" s="121">
        <f>IF(AND(M2_Metrika2!K139 &lt;&gt; "", M2_Metrika2!K139 &lt;&gt; 0), (O139/M2_Metrika2!K139),0)</f>
        <v>0</v>
      </c>
      <c r="U139" s="121">
        <f>IF(AND(M2_Metrika2!K139 &lt;&gt; "", M2_Metrika2!K139 &lt;&gt; 0), (P139/M2_Metrika2!K139),0)</f>
        <v>0</v>
      </c>
      <c r="V139" s="81"/>
      <c r="W139" s="121">
        <f t="shared" si="19"/>
        <v>0</v>
      </c>
      <c r="X139" s="196">
        <f t="shared" si="20"/>
        <v>0</v>
      </c>
      <c r="Y139" s="7"/>
      <c r="Z139" s="7"/>
      <c r="AA139" s="7"/>
      <c r="AB139" s="7"/>
      <c r="AC139" s="40"/>
      <c r="AD139" s="40"/>
      <c r="AE139" s="40"/>
      <c r="AF139" s="40"/>
      <c r="AG139" s="40"/>
      <c r="AH139" s="40"/>
      <c r="AI139" s="40"/>
    </row>
    <row r="140" spans="1:35" ht="15.75" customHeight="1" thickBot="1" x14ac:dyDescent="0.3">
      <c r="A140" s="7"/>
      <c r="B140" s="94">
        <v>135</v>
      </c>
      <c r="C140" s="94">
        <v>15</v>
      </c>
      <c r="D140" s="95" t="s">
        <v>13</v>
      </c>
      <c r="E140" s="164" t="s">
        <v>259</v>
      </c>
      <c r="F140" s="96"/>
      <c r="G140" s="82"/>
      <c r="H140" s="83"/>
      <c r="I140" s="83"/>
      <c r="J140" s="80"/>
      <c r="K140" s="80"/>
      <c r="L140" s="80"/>
      <c r="M140" s="80"/>
      <c r="N140" s="80"/>
      <c r="O140" s="121">
        <f t="shared" si="21"/>
        <v>0</v>
      </c>
      <c r="P140" s="121">
        <f t="shared" si="18"/>
        <v>0</v>
      </c>
      <c r="Q140" s="121">
        <f>IF(AND(M2_Metrika2!K140 &lt;&gt; "", M2_Metrika2!K140 &lt;&gt; 0), (L140/M2_Metrika2!K140),0)</f>
        <v>0</v>
      </c>
      <c r="R140" s="121">
        <f t="shared" si="16"/>
        <v>0</v>
      </c>
      <c r="S140" s="121">
        <f t="shared" si="17"/>
        <v>0</v>
      </c>
      <c r="T140" s="121">
        <f>IF(AND(M2_Metrika2!K140 &lt;&gt; "", M2_Metrika2!K140 &lt;&gt; 0), (O140/M2_Metrika2!K140),0)</f>
        <v>0</v>
      </c>
      <c r="U140" s="121">
        <f>IF(AND(M2_Metrika2!K140 &lt;&gt; "", M2_Metrika2!K140 &lt;&gt; 0), (P140/M2_Metrika2!K140),0)</f>
        <v>0</v>
      </c>
      <c r="V140" s="81"/>
      <c r="W140" s="121">
        <f t="shared" si="19"/>
        <v>0</v>
      </c>
      <c r="X140" s="196">
        <f t="shared" si="20"/>
        <v>0</v>
      </c>
      <c r="Y140" s="7"/>
      <c r="Z140" s="7"/>
      <c r="AA140" s="7"/>
      <c r="AB140" s="7"/>
      <c r="AC140" s="40"/>
      <c r="AD140" s="40"/>
      <c r="AE140" s="40"/>
      <c r="AF140" s="40"/>
      <c r="AG140" s="40"/>
      <c r="AH140" s="40"/>
      <c r="AI140" s="40"/>
    </row>
    <row r="141" spans="1:35" x14ac:dyDescent="0.25">
      <c r="A141" s="7"/>
      <c r="B141" s="91">
        <v>136</v>
      </c>
      <c r="C141" s="94">
        <v>1</v>
      </c>
      <c r="D141" s="92" t="s">
        <v>14</v>
      </c>
      <c r="E141" s="163" t="s">
        <v>259</v>
      </c>
      <c r="F141" s="93"/>
      <c r="G141" s="30"/>
      <c r="H141" s="30"/>
      <c r="I141" s="30"/>
      <c r="J141" s="78"/>
      <c r="K141" s="78"/>
      <c r="L141" s="78"/>
      <c r="M141" s="78"/>
      <c r="N141" s="78"/>
      <c r="O141" s="193">
        <f t="shared" si="21"/>
        <v>0</v>
      </c>
      <c r="P141" s="193">
        <f t="shared" si="18"/>
        <v>0</v>
      </c>
      <c r="Q141" s="193">
        <f>IF(AND(M2_Metrika2!K141 &lt;&gt; "", M2_Metrika2!K141 &lt;&gt; 0), (L141/M2_Metrika2!K141),0)</f>
        <v>0</v>
      </c>
      <c r="R141" s="193">
        <f t="shared" si="16"/>
        <v>0</v>
      </c>
      <c r="S141" s="193">
        <f t="shared" si="17"/>
        <v>0</v>
      </c>
      <c r="T141" s="193">
        <f>IF(AND(M2_Metrika2!K141 &lt;&gt; "", M2_Metrika2!K141 &lt;&gt; 0), (O141/M2_Metrika2!K141),0)</f>
        <v>0</v>
      </c>
      <c r="U141" s="193">
        <f>IF(AND(M2_Metrika2!K141 &lt;&gt; "", M2_Metrika2!K141 &lt;&gt; 0), (P141/M2_Metrika2!K141),0)</f>
        <v>0</v>
      </c>
      <c r="V141" s="79"/>
      <c r="W141" s="193">
        <f t="shared" si="19"/>
        <v>0</v>
      </c>
      <c r="X141" s="194">
        <f t="shared" si="20"/>
        <v>0</v>
      </c>
      <c r="Y141" s="7"/>
      <c r="Z141" s="7"/>
      <c r="AA141" s="7"/>
      <c r="AB141" s="7"/>
      <c r="AC141" s="40"/>
      <c r="AD141" s="40"/>
      <c r="AE141" s="40"/>
      <c r="AF141" s="40"/>
      <c r="AG141" s="40"/>
      <c r="AH141" s="40"/>
      <c r="AI141" s="40"/>
    </row>
    <row r="142" spans="1:35" x14ac:dyDescent="0.25">
      <c r="A142" s="7"/>
      <c r="B142" s="94">
        <v>137</v>
      </c>
      <c r="C142" s="94">
        <v>2</v>
      </c>
      <c r="D142" s="95" t="s">
        <v>14</v>
      </c>
      <c r="E142" s="164" t="s">
        <v>259</v>
      </c>
      <c r="F142" s="96"/>
      <c r="G142" s="30"/>
      <c r="H142" s="30"/>
      <c r="I142" s="30"/>
      <c r="J142" s="80"/>
      <c r="K142" s="80"/>
      <c r="L142" s="80"/>
      <c r="M142" s="80"/>
      <c r="N142" s="80"/>
      <c r="O142" s="121">
        <f t="shared" si="21"/>
        <v>0</v>
      </c>
      <c r="P142" s="121">
        <f t="shared" si="18"/>
        <v>0</v>
      </c>
      <c r="Q142" s="121">
        <f>IF(AND(M2_Metrika2!K142 &lt;&gt; "", M2_Metrika2!K142 &lt;&gt; 0), (L142/M2_Metrika2!K142),0)</f>
        <v>0</v>
      </c>
      <c r="R142" s="121">
        <f t="shared" si="16"/>
        <v>0</v>
      </c>
      <c r="S142" s="121">
        <f t="shared" si="17"/>
        <v>0</v>
      </c>
      <c r="T142" s="121">
        <f>IF(AND(M2_Metrika2!K142 &lt;&gt; "", M2_Metrika2!K142 &lt;&gt; 0), (O142/M2_Metrika2!K142),0)</f>
        <v>0</v>
      </c>
      <c r="U142" s="121">
        <f>IF(AND(M2_Metrika2!K142 &lt;&gt; "", M2_Metrika2!K142 &lt;&gt; 0), (P142/M2_Metrika2!K142),0)</f>
        <v>0</v>
      </c>
      <c r="V142" s="81"/>
      <c r="W142" s="121">
        <f t="shared" si="19"/>
        <v>0</v>
      </c>
      <c r="X142" s="196">
        <f t="shared" si="20"/>
        <v>0</v>
      </c>
      <c r="Y142" s="7"/>
      <c r="Z142" s="7"/>
      <c r="AA142" s="7"/>
      <c r="AB142" s="7"/>
      <c r="AC142" s="40"/>
      <c r="AD142" s="40"/>
      <c r="AE142" s="40"/>
      <c r="AF142" s="40"/>
      <c r="AG142" s="40"/>
      <c r="AH142" s="40"/>
      <c r="AI142" s="40"/>
    </row>
    <row r="143" spans="1:35" x14ac:dyDescent="0.25">
      <c r="A143" s="7"/>
      <c r="B143" s="94">
        <v>138</v>
      </c>
      <c r="C143" s="94">
        <v>3</v>
      </c>
      <c r="D143" s="95" t="s">
        <v>14</v>
      </c>
      <c r="E143" s="164" t="s">
        <v>259</v>
      </c>
      <c r="F143" s="96"/>
      <c r="G143" s="30"/>
      <c r="H143" s="30"/>
      <c r="I143" s="30"/>
      <c r="J143" s="80"/>
      <c r="K143" s="80"/>
      <c r="L143" s="80"/>
      <c r="M143" s="80"/>
      <c r="N143" s="80"/>
      <c r="O143" s="121">
        <f t="shared" si="21"/>
        <v>0</v>
      </c>
      <c r="P143" s="121">
        <f t="shared" si="18"/>
        <v>0</v>
      </c>
      <c r="Q143" s="121">
        <f>IF(AND(M2_Metrika2!K143 &lt;&gt; "", M2_Metrika2!K143 &lt;&gt; 0), (L143/M2_Metrika2!K143),0)</f>
        <v>0</v>
      </c>
      <c r="R143" s="121">
        <f t="shared" si="16"/>
        <v>0</v>
      </c>
      <c r="S143" s="121">
        <f t="shared" si="17"/>
        <v>0</v>
      </c>
      <c r="T143" s="121">
        <f>IF(AND(M2_Metrika2!K143 &lt;&gt; "", M2_Metrika2!K143 &lt;&gt; 0), (O143/M2_Metrika2!K143),0)</f>
        <v>0</v>
      </c>
      <c r="U143" s="121">
        <f>IF(AND(M2_Metrika2!K143 &lt;&gt; "", M2_Metrika2!K143 &lt;&gt; 0), (P143/M2_Metrika2!K143),0)</f>
        <v>0</v>
      </c>
      <c r="V143" s="81"/>
      <c r="W143" s="121">
        <f t="shared" si="19"/>
        <v>0</v>
      </c>
      <c r="X143" s="196">
        <f t="shared" si="20"/>
        <v>0</v>
      </c>
      <c r="Y143" s="7"/>
      <c r="Z143" s="7"/>
      <c r="AA143" s="7"/>
      <c r="AB143" s="7"/>
      <c r="AC143" s="40"/>
      <c r="AD143" s="40"/>
      <c r="AE143" s="40"/>
      <c r="AF143" s="40"/>
      <c r="AG143" s="40"/>
      <c r="AH143" s="40"/>
      <c r="AI143" s="40"/>
    </row>
    <row r="144" spans="1:35" x14ac:dyDescent="0.25">
      <c r="A144" s="7"/>
      <c r="B144" s="94">
        <v>139</v>
      </c>
      <c r="C144" s="94">
        <v>4</v>
      </c>
      <c r="D144" s="95" t="s">
        <v>14</v>
      </c>
      <c r="E144" s="164" t="s">
        <v>259</v>
      </c>
      <c r="F144" s="96"/>
      <c r="G144" s="30"/>
      <c r="H144" s="30"/>
      <c r="I144" s="30"/>
      <c r="J144" s="80"/>
      <c r="K144" s="80"/>
      <c r="L144" s="80"/>
      <c r="M144" s="80"/>
      <c r="N144" s="80"/>
      <c r="O144" s="121">
        <f t="shared" si="21"/>
        <v>0</v>
      </c>
      <c r="P144" s="121">
        <f t="shared" si="18"/>
        <v>0</v>
      </c>
      <c r="Q144" s="121">
        <f>IF(AND(M2_Metrika2!K144 &lt;&gt; "", M2_Metrika2!K144 &lt;&gt; 0), (L144/M2_Metrika2!K144),0)</f>
        <v>0</v>
      </c>
      <c r="R144" s="121">
        <f t="shared" si="16"/>
        <v>0</v>
      </c>
      <c r="S144" s="121">
        <f t="shared" si="17"/>
        <v>0</v>
      </c>
      <c r="T144" s="121">
        <f>IF(AND(M2_Metrika2!K144 &lt;&gt; "", M2_Metrika2!K144 &lt;&gt; 0), (O144/M2_Metrika2!K144),0)</f>
        <v>0</v>
      </c>
      <c r="U144" s="121">
        <f>IF(AND(M2_Metrika2!K144 &lt;&gt; "", M2_Metrika2!K144 &lt;&gt; 0), (P144/M2_Metrika2!K144),0)</f>
        <v>0</v>
      </c>
      <c r="V144" s="81"/>
      <c r="W144" s="121">
        <f t="shared" si="19"/>
        <v>0</v>
      </c>
      <c r="X144" s="196">
        <f t="shared" si="20"/>
        <v>0</v>
      </c>
      <c r="Y144" s="7"/>
      <c r="Z144" s="7"/>
      <c r="AA144" s="7"/>
      <c r="AB144" s="7"/>
      <c r="AC144" s="40"/>
      <c r="AD144" s="40"/>
      <c r="AE144" s="40"/>
      <c r="AF144" s="40"/>
      <c r="AG144" s="40"/>
      <c r="AH144" s="40"/>
      <c r="AI144" s="40"/>
    </row>
    <row r="145" spans="1:35" x14ac:dyDescent="0.25">
      <c r="A145" s="7"/>
      <c r="B145" s="94">
        <v>140</v>
      </c>
      <c r="C145" s="94">
        <v>5</v>
      </c>
      <c r="D145" s="95" t="s">
        <v>14</v>
      </c>
      <c r="E145" s="164" t="s">
        <v>259</v>
      </c>
      <c r="F145" s="96"/>
      <c r="G145" s="30"/>
      <c r="H145" s="30"/>
      <c r="I145" s="30"/>
      <c r="J145" s="80"/>
      <c r="K145" s="80"/>
      <c r="L145" s="80"/>
      <c r="M145" s="80"/>
      <c r="N145" s="80"/>
      <c r="O145" s="121">
        <f t="shared" si="21"/>
        <v>0</v>
      </c>
      <c r="P145" s="121">
        <f t="shared" si="18"/>
        <v>0</v>
      </c>
      <c r="Q145" s="121">
        <f>IF(AND(M2_Metrika2!K145 &lt;&gt; "", M2_Metrika2!K145 &lt;&gt; 0), (L145/M2_Metrika2!K145),0)</f>
        <v>0</v>
      </c>
      <c r="R145" s="121">
        <f t="shared" si="16"/>
        <v>0</v>
      </c>
      <c r="S145" s="121">
        <f t="shared" si="17"/>
        <v>0</v>
      </c>
      <c r="T145" s="121">
        <f>IF(AND(M2_Metrika2!K145 &lt;&gt; "", M2_Metrika2!K145 &lt;&gt; 0), (O145/M2_Metrika2!K145),0)</f>
        <v>0</v>
      </c>
      <c r="U145" s="121">
        <f>IF(AND(M2_Metrika2!K145 &lt;&gt; "", M2_Metrika2!K145 &lt;&gt; 0), (P145/M2_Metrika2!K145),0)</f>
        <v>0</v>
      </c>
      <c r="V145" s="81"/>
      <c r="W145" s="121">
        <f t="shared" si="19"/>
        <v>0</v>
      </c>
      <c r="X145" s="196">
        <f t="shared" si="20"/>
        <v>0</v>
      </c>
      <c r="Y145" s="7"/>
      <c r="Z145" s="7"/>
      <c r="AA145" s="7"/>
      <c r="AB145" s="7"/>
      <c r="AC145" s="40"/>
      <c r="AD145" s="40"/>
      <c r="AE145" s="40"/>
      <c r="AF145" s="40"/>
      <c r="AG145" s="40"/>
      <c r="AH145" s="40"/>
      <c r="AI145" s="40"/>
    </row>
    <row r="146" spans="1:35" x14ac:dyDescent="0.25">
      <c r="A146" s="7"/>
      <c r="B146" s="94">
        <v>141</v>
      </c>
      <c r="C146" s="94">
        <v>6</v>
      </c>
      <c r="D146" s="95" t="s">
        <v>14</v>
      </c>
      <c r="E146" s="164" t="s">
        <v>259</v>
      </c>
      <c r="F146" s="96"/>
      <c r="G146" s="30"/>
      <c r="H146" s="30"/>
      <c r="I146" s="30"/>
      <c r="J146" s="80"/>
      <c r="K146" s="80"/>
      <c r="L146" s="80"/>
      <c r="M146" s="80"/>
      <c r="N146" s="80"/>
      <c r="O146" s="121">
        <f t="shared" si="21"/>
        <v>0</v>
      </c>
      <c r="P146" s="121">
        <f t="shared" si="18"/>
        <v>0</v>
      </c>
      <c r="Q146" s="121">
        <f>IF(AND(M2_Metrika2!K146 &lt;&gt; "", M2_Metrika2!K146 &lt;&gt; 0), (L146/M2_Metrika2!K146),0)</f>
        <v>0</v>
      </c>
      <c r="R146" s="121">
        <f t="shared" si="16"/>
        <v>0</v>
      </c>
      <c r="S146" s="121">
        <f t="shared" si="17"/>
        <v>0</v>
      </c>
      <c r="T146" s="121">
        <f>IF(AND(M2_Metrika2!K146 &lt;&gt; "", M2_Metrika2!K146 &lt;&gt; 0), (O146/M2_Metrika2!K146),0)</f>
        <v>0</v>
      </c>
      <c r="U146" s="121">
        <f>IF(AND(M2_Metrika2!K146 &lt;&gt; "", M2_Metrika2!K146 &lt;&gt; 0), (P146/M2_Metrika2!K146),0)</f>
        <v>0</v>
      </c>
      <c r="V146" s="81"/>
      <c r="W146" s="121">
        <f t="shared" si="19"/>
        <v>0</v>
      </c>
      <c r="X146" s="196">
        <f t="shared" si="20"/>
        <v>0</v>
      </c>
      <c r="Y146" s="7"/>
      <c r="Z146" s="7"/>
      <c r="AA146" s="7"/>
      <c r="AB146" s="7"/>
      <c r="AC146" s="40"/>
      <c r="AD146" s="40"/>
      <c r="AE146" s="40"/>
      <c r="AF146" s="40"/>
      <c r="AG146" s="40"/>
      <c r="AH146" s="40"/>
      <c r="AI146" s="40"/>
    </row>
    <row r="147" spans="1:35" x14ac:dyDescent="0.25">
      <c r="A147" s="7"/>
      <c r="B147" s="94">
        <v>142</v>
      </c>
      <c r="C147" s="94">
        <v>7</v>
      </c>
      <c r="D147" s="95" t="s">
        <v>14</v>
      </c>
      <c r="E147" s="164" t="s">
        <v>259</v>
      </c>
      <c r="F147" s="96"/>
      <c r="G147" s="30"/>
      <c r="H147" s="30"/>
      <c r="I147" s="30"/>
      <c r="J147" s="80"/>
      <c r="K147" s="80"/>
      <c r="L147" s="80"/>
      <c r="M147" s="80"/>
      <c r="N147" s="80"/>
      <c r="O147" s="121">
        <f t="shared" si="21"/>
        <v>0</v>
      </c>
      <c r="P147" s="121">
        <f t="shared" si="18"/>
        <v>0</v>
      </c>
      <c r="Q147" s="121">
        <f>IF(AND(M2_Metrika2!K147 &lt;&gt; "", M2_Metrika2!K147 &lt;&gt; 0), (L147/M2_Metrika2!K147),0)</f>
        <v>0</v>
      </c>
      <c r="R147" s="121">
        <f t="shared" si="16"/>
        <v>0</v>
      </c>
      <c r="S147" s="121">
        <f t="shared" si="17"/>
        <v>0</v>
      </c>
      <c r="T147" s="121">
        <f>IF(AND(M2_Metrika2!K147 &lt;&gt; "", M2_Metrika2!K147 &lt;&gt; 0), (O147/M2_Metrika2!K147),0)</f>
        <v>0</v>
      </c>
      <c r="U147" s="121">
        <f>IF(AND(M2_Metrika2!K147 &lt;&gt; "", M2_Metrika2!K147 &lt;&gt; 0), (P147/M2_Metrika2!K147),0)</f>
        <v>0</v>
      </c>
      <c r="V147" s="81"/>
      <c r="W147" s="121">
        <f t="shared" si="19"/>
        <v>0</v>
      </c>
      <c r="X147" s="196">
        <f t="shared" si="20"/>
        <v>0</v>
      </c>
      <c r="Y147" s="7"/>
      <c r="Z147" s="7"/>
      <c r="AA147" s="7"/>
      <c r="AB147" s="7"/>
      <c r="AC147" s="40"/>
      <c r="AD147" s="40"/>
      <c r="AE147" s="40"/>
      <c r="AF147" s="40"/>
      <c r="AG147" s="40"/>
      <c r="AH147" s="40"/>
      <c r="AI147" s="40"/>
    </row>
    <row r="148" spans="1:35" x14ac:dyDescent="0.25">
      <c r="A148" s="7"/>
      <c r="B148" s="94">
        <v>143</v>
      </c>
      <c r="C148" s="94">
        <v>8</v>
      </c>
      <c r="D148" s="95" t="s">
        <v>14</v>
      </c>
      <c r="E148" s="164" t="s">
        <v>259</v>
      </c>
      <c r="F148" s="96"/>
      <c r="G148" s="30"/>
      <c r="H148" s="30"/>
      <c r="I148" s="30"/>
      <c r="J148" s="80"/>
      <c r="K148" s="80"/>
      <c r="L148" s="80"/>
      <c r="M148" s="80"/>
      <c r="N148" s="80"/>
      <c r="O148" s="121">
        <f t="shared" si="21"/>
        <v>0</v>
      </c>
      <c r="P148" s="121">
        <f t="shared" si="18"/>
        <v>0</v>
      </c>
      <c r="Q148" s="121">
        <f>IF(AND(M2_Metrika2!K148 &lt;&gt; "", M2_Metrika2!K148 &lt;&gt; 0), (L148/M2_Metrika2!K148),0)</f>
        <v>0</v>
      </c>
      <c r="R148" s="121">
        <f t="shared" si="16"/>
        <v>0</v>
      </c>
      <c r="S148" s="121">
        <f t="shared" si="17"/>
        <v>0</v>
      </c>
      <c r="T148" s="121">
        <f>IF(AND(M2_Metrika2!K148 &lt;&gt; "", M2_Metrika2!K148 &lt;&gt; 0), (O148/M2_Metrika2!K148),0)</f>
        <v>0</v>
      </c>
      <c r="U148" s="121">
        <f>IF(AND(M2_Metrika2!K148 &lt;&gt; "", M2_Metrika2!K148 &lt;&gt; 0), (P148/M2_Metrika2!K148),0)</f>
        <v>0</v>
      </c>
      <c r="V148" s="81"/>
      <c r="W148" s="121">
        <f t="shared" si="19"/>
        <v>0</v>
      </c>
      <c r="X148" s="196">
        <f t="shared" si="20"/>
        <v>0</v>
      </c>
      <c r="Y148" s="7"/>
      <c r="Z148" s="7"/>
      <c r="AA148" s="7"/>
      <c r="AB148" s="7"/>
      <c r="AC148" s="40"/>
      <c r="AD148" s="40"/>
      <c r="AE148" s="40"/>
      <c r="AF148" s="40"/>
      <c r="AG148" s="40"/>
      <c r="AH148" s="40"/>
      <c r="AI148" s="40"/>
    </row>
    <row r="149" spans="1:35" x14ac:dyDescent="0.25">
      <c r="A149" s="7"/>
      <c r="B149" s="94">
        <v>144</v>
      </c>
      <c r="C149" s="94">
        <v>9</v>
      </c>
      <c r="D149" s="95" t="s">
        <v>14</v>
      </c>
      <c r="E149" s="164" t="s">
        <v>259</v>
      </c>
      <c r="F149" s="96"/>
      <c r="G149" s="30"/>
      <c r="H149" s="30"/>
      <c r="I149" s="30"/>
      <c r="J149" s="80"/>
      <c r="K149" s="80"/>
      <c r="L149" s="80"/>
      <c r="M149" s="80"/>
      <c r="N149" s="80"/>
      <c r="O149" s="121">
        <f t="shared" si="21"/>
        <v>0</v>
      </c>
      <c r="P149" s="121">
        <f t="shared" si="18"/>
        <v>0</v>
      </c>
      <c r="Q149" s="121">
        <f>IF(AND(M2_Metrika2!K149 &lt;&gt; "", M2_Metrika2!K149 &lt;&gt; 0), (L149/M2_Metrika2!K149),0)</f>
        <v>0</v>
      </c>
      <c r="R149" s="121">
        <f t="shared" si="16"/>
        <v>0</v>
      </c>
      <c r="S149" s="121">
        <f t="shared" si="17"/>
        <v>0</v>
      </c>
      <c r="T149" s="121">
        <f>IF(AND(M2_Metrika2!K149 &lt;&gt; "", M2_Metrika2!K149 &lt;&gt; 0), (O149/M2_Metrika2!K149),0)</f>
        <v>0</v>
      </c>
      <c r="U149" s="121">
        <f>IF(AND(M2_Metrika2!K149 &lt;&gt; "", M2_Metrika2!K149 &lt;&gt; 0), (P149/M2_Metrika2!K149),0)</f>
        <v>0</v>
      </c>
      <c r="V149" s="81"/>
      <c r="W149" s="121">
        <f t="shared" si="19"/>
        <v>0</v>
      </c>
      <c r="X149" s="196">
        <f t="shared" si="20"/>
        <v>0</v>
      </c>
      <c r="Y149" s="7"/>
      <c r="Z149" s="7"/>
      <c r="AA149" s="7"/>
      <c r="AB149" s="7"/>
      <c r="AC149" s="40"/>
      <c r="AD149" s="40"/>
      <c r="AE149" s="40"/>
      <c r="AF149" s="40"/>
      <c r="AG149" s="40"/>
      <c r="AH149" s="40"/>
      <c r="AI149" s="40"/>
    </row>
    <row r="150" spans="1:35" x14ac:dyDescent="0.25">
      <c r="A150" s="7"/>
      <c r="B150" s="94">
        <v>145</v>
      </c>
      <c r="C150" s="94">
        <v>10</v>
      </c>
      <c r="D150" s="95" t="s">
        <v>14</v>
      </c>
      <c r="E150" s="164" t="s">
        <v>259</v>
      </c>
      <c r="F150" s="96"/>
      <c r="G150" s="30"/>
      <c r="H150" s="30"/>
      <c r="I150" s="30"/>
      <c r="J150" s="80"/>
      <c r="K150" s="80"/>
      <c r="L150" s="80"/>
      <c r="M150" s="80"/>
      <c r="N150" s="80"/>
      <c r="O150" s="121">
        <f t="shared" si="21"/>
        <v>0</v>
      </c>
      <c r="P150" s="121">
        <f t="shared" si="18"/>
        <v>0</v>
      </c>
      <c r="Q150" s="121">
        <f>IF(AND(M2_Metrika2!K150 &lt;&gt; "", M2_Metrika2!K150 &lt;&gt; 0), (L150/M2_Metrika2!K150),0)</f>
        <v>0</v>
      </c>
      <c r="R150" s="121">
        <f t="shared" si="16"/>
        <v>0</v>
      </c>
      <c r="S150" s="121">
        <f t="shared" si="17"/>
        <v>0</v>
      </c>
      <c r="T150" s="121">
        <f>IF(AND(M2_Metrika2!K150 &lt;&gt; "", M2_Metrika2!K150 &lt;&gt; 0), (O150/M2_Metrika2!K150),0)</f>
        <v>0</v>
      </c>
      <c r="U150" s="121">
        <f>IF(AND(M2_Metrika2!K150 &lt;&gt; "", M2_Metrika2!K150 &lt;&gt; 0), (P150/M2_Metrika2!K150),0)</f>
        <v>0</v>
      </c>
      <c r="V150" s="81"/>
      <c r="W150" s="121">
        <f t="shared" si="19"/>
        <v>0</v>
      </c>
      <c r="X150" s="196">
        <f t="shared" si="20"/>
        <v>0</v>
      </c>
      <c r="Y150" s="7"/>
      <c r="Z150" s="7"/>
      <c r="AA150" s="7"/>
      <c r="AB150" s="7"/>
      <c r="AC150" s="40"/>
      <c r="AD150" s="40"/>
      <c r="AE150" s="40"/>
      <c r="AF150" s="40"/>
      <c r="AG150" s="40"/>
      <c r="AH150" s="40"/>
      <c r="AI150" s="40"/>
    </row>
    <row r="151" spans="1:35" x14ac:dyDescent="0.25">
      <c r="A151" s="7"/>
      <c r="B151" s="94">
        <v>146</v>
      </c>
      <c r="C151" s="94">
        <v>11</v>
      </c>
      <c r="D151" s="95" t="s">
        <v>14</v>
      </c>
      <c r="E151" s="164" t="s">
        <v>259</v>
      </c>
      <c r="F151" s="96"/>
      <c r="G151" s="30"/>
      <c r="H151" s="30"/>
      <c r="I151" s="30"/>
      <c r="J151" s="80"/>
      <c r="K151" s="80"/>
      <c r="L151" s="80"/>
      <c r="M151" s="80"/>
      <c r="N151" s="80"/>
      <c r="O151" s="121">
        <f t="shared" si="21"/>
        <v>0</v>
      </c>
      <c r="P151" s="121">
        <f t="shared" si="18"/>
        <v>0</v>
      </c>
      <c r="Q151" s="121">
        <f>IF(AND(M2_Metrika2!K151 &lt;&gt; "", M2_Metrika2!K151 &lt;&gt; 0), (L151/M2_Metrika2!K151),0)</f>
        <v>0</v>
      </c>
      <c r="R151" s="121">
        <f t="shared" si="16"/>
        <v>0</v>
      </c>
      <c r="S151" s="121">
        <f t="shared" si="17"/>
        <v>0</v>
      </c>
      <c r="T151" s="121">
        <f>IF(AND(M2_Metrika2!K151 &lt;&gt; "", M2_Metrika2!K151 &lt;&gt; 0), (O151/M2_Metrika2!K151),0)</f>
        <v>0</v>
      </c>
      <c r="U151" s="121">
        <f>IF(AND(M2_Metrika2!K151 &lt;&gt; "", M2_Metrika2!K151 &lt;&gt; 0), (P151/M2_Metrika2!K151),0)</f>
        <v>0</v>
      </c>
      <c r="V151" s="81"/>
      <c r="W151" s="121">
        <f t="shared" si="19"/>
        <v>0</v>
      </c>
      <c r="X151" s="196">
        <f t="shared" si="20"/>
        <v>0</v>
      </c>
      <c r="Y151" s="7"/>
      <c r="Z151" s="7"/>
      <c r="AA151" s="7"/>
      <c r="AB151" s="7"/>
      <c r="AC151" s="40"/>
      <c r="AD151" s="40"/>
      <c r="AE151" s="40"/>
      <c r="AF151" s="40"/>
      <c r="AG151" s="40"/>
      <c r="AH151" s="40"/>
      <c r="AI151" s="40"/>
    </row>
    <row r="152" spans="1:35" x14ac:dyDescent="0.25">
      <c r="A152" s="7"/>
      <c r="B152" s="94">
        <v>147</v>
      </c>
      <c r="C152" s="94">
        <v>12</v>
      </c>
      <c r="D152" s="95" t="s">
        <v>14</v>
      </c>
      <c r="E152" s="164" t="s">
        <v>259</v>
      </c>
      <c r="F152" s="96"/>
      <c r="G152" s="30"/>
      <c r="H152" s="30"/>
      <c r="I152" s="30"/>
      <c r="J152" s="80"/>
      <c r="K152" s="80"/>
      <c r="L152" s="80"/>
      <c r="M152" s="80"/>
      <c r="N152" s="80"/>
      <c r="O152" s="121">
        <f t="shared" si="21"/>
        <v>0</v>
      </c>
      <c r="P152" s="121">
        <f t="shared" si="18"/>
        <v>0</v>
      </c>
      <c r="Q152" s="121">
        <f>IF(AND(M2_Metrika2!K152 &lt;&gt; "", M2_Metrika2!K152 &lt;&gt; 0), (L152/M2_Metrika2!K152),0)</f>
        <v>0</v>
      </c>
      <c r="R152" s="121">
        <f t="shared" si="16"/>
        <v>0</v>
      </c>
      <c r="S152" s="121">
        <f t="shared" si="17"/>
        <v>0</v>
      </c>
      <c r="T152" s="121">
        <f>IF(AND(M2_Metrika2!K152 &lt;&gt; "", M2_Metrika2!K152 &lt;&gt; 0), (O152/M2_Metrika2!K152),0)</f>
        <v>0</v>
      </c>
      <c r="U152" s="121">
        <f>IF(AND(M2_Metrika2!K152 &lt;&gt; "", M2_Metrika2!K152 &lt;&gt; 0), (P152/M2_Metrika2!K152),0)</f>
        <v>0</v>
      </c>
      <c r="V152" s="81"/>
      <c r="W152" s="121">
        <f t="shared" si="19"/>
        <v>0</v>
      </c>
      <c r="X152" s="196">
        <f t="shared" si="20"/>
        <v>0</v>
      </c>
      <c r="Y152" s="7"/>
      <c r="Z152" s="7"/>
      <c r="AA152" s="7"/>
      <c r="AB152" s="7"/>
      <c r="AC152" s="40"/>
      <c r="AD152" s="40"/>
      <c r="AE152" s="40"/>
      <c r="AF152" s="40"/>
      <c r="AG152" s="40"/>
      <c r="AH152" s="40"/>
      <c r="AI152" s="40"/>
    </row>
    <row r="153" spans="1:35" x14ac:dyDescent="0.25">
      <c r="A153" s="7"/>
      <c r="B153" s="94">
        <v>148</v>
      </c>
      <c r="C153" s="94">
        <v>13</v>
      </c>
      <c r="D153" s="95" t="s">
        <v>14</v>
      </c>
      <c r="E153" s="164" t="s">
        <v>259</v>
      </c>
      <c r="F153" s="96"/>
      <c r="G153" s="30"/>
      <c r="H153" s="30"/>
      <c r="I153" s="30"/>
      <c r="J153" s="80"/>
      <c r="K153" s="80"/>
      <c r="L153" s="80"/>
      <c r="M153" s="80"/>
      <c r="N153" s="80"/>
      <c r="O153" s="121">
        <f t="shared" si="21"/>
        <v>0</v>
      </c>
      <c r="P153" s="121">
        <f t="shared" si="18"/>
        <v>0</v>
      </c>
      <c r="Q153" s="121">
        <f>IF(AND(M2_Metrika2!K153 &lt;&gt; "", M2_Metrika2!K153 &lt;&gt; 0), (L153/M2_Metrika2!K153),0)</f>
        <v>0</v>
      </c>
      <c r="R153" s="121">
        <f t="shared" si="16"/>
        <v>0</v>
      </c>
      <c r="S153" s="121">
        <f t="shared" si="17"/>
        <v>0</v>
      </c>
      <c r="T153" s="121">
        <f>IF(AND(M2_Metrika2!K153 &lt;&gt; "", M2_Metrika2!K153 &lt;&gt; 0), (O153/M2_Metrika2!K153),0)</f>
        <v>0</v>
      </c>
      <c r="U153" s="121">
        <f>IF(AND(M2_Metrika2!K153 &lt;&gt; "", M2_Metrika2!K153 &lt;&gt; 0), (P153/M2_Metrika2!K153),0)</f>
        <v>0</v>
      </c>
      <c r="V153" s="81"/>
      <c r="W153" s="121">
        <f t="shared" si="19"/>
        <v>0</v>
      </c>
      <c r="X153" s="196">
        <f t="shared" si="20"/>
        <v>0</v>
      </c>
      <c r="Y153" s="7"/>
      <c r="Z153" s="7"/>
      <c r="AA153" s="7"/>
      <c r="AB153" s="7"/>
      <c r="AC153" s="40"/>
      <c r="AD153" s="40"/>
      <c r="AE153" s="40"/>
      <c r="AF153" s="40"/>
      <c r="AG153" s="40"/>
      <c r="AH153" s="40"/>
      <c r="AI153" s="40"/>
    </row>
    <row r="154" spans="1:35" x14ac:dyDescent="0.25">
      <c r="A154" s="7"/>
      <c r="B154" s="94">
        <v>149</v>
      </c>
      <c r="C154" s="94">
        <v>14</v>
      </c>
      <c r="D154" s="95" t="s">
        <v>14</v>
      </c>
      <c r="E154" s="164" t="s">
        <v>259</v>
      </c>
      <c r="F154" s="96"/>
      <c r="G154" s="30"/>
      <c r="H154" s="30"/>
      <c r="I154" s="30"/>
      <c r="J154" s="80"/>
      <c r="K154" s="80"/>
      <c r="L154" s="80"/>
      <c r="M154" s="80"/>
      <c r="N154" s="80"/>
      <c r="O154" s="121">
        <f t="shared" si="21"/>
        <v>0</v>
      </c>
      <c r="P154" s="121">
        <f t="shared" si="18"/>
        <v>0</v>
      </c>
      <c r="Q154" s="121">
        <f>IF(AND(M2_Metrika2!K154 &lt;&gt; "", M2_Metrika2!K154 &lt;&gt; 0), (L154/M2_Metrika2!K154),0)</f>
        <v>0</v>
      </c>
      <c r="R154" s="121">
        <f t="shared" si="16"/>
        <v>0</v>
      </c>
      <c r="S154" s="121">
        <f t="shared" si="17"/>
        <v>0</v>
      </c>
      <c r="T154" s="121">
        <f>IF(AND(M2_Metrika2!K154 &lt;&gt; "", M2_Metrika2!K154 &lt;&gt; 0), (O154/M2_Metrika2!K154),0)</f>
        <v>0</v>
      </c>
      <c r="U154" s="121">
        <f>IF(AND(M2_Metrika2!K154 &lt;&gt; "", M2_Metrika2!K154 &lt;&gt; 0), (P154/M2_Metrika2!K154),0)</f>
        <v>0</v>
      </c>
      <c r="V154" s="81"/>
      <c r="W154" s="121">
        <f t="shared" si="19"/>
        <v>0</v>
      </c>
      <c r="X154" s="196">
        <f t="shared" si="20"/>
        <v>0</v>
      </c>
      <c r="Y154" s="7"/>
      <c r="Z154" s="7"/>
      <c r="AA154" s="7"/>
      <c r="AB154" s="7"/>
      <c r="AC154" s="40"/>
      <c r="AD154" s="40"/>
      <c r="AE154" s="40"/>
      <c r="AF154" s="40"/>
      <c r="AG154" s="40"/>
      <c r="AH154" s="40"/>
      <c r="AI154" s="40"/>
    </row>
    <row r="155" spans="1:35" ht="15.75" customHeight="1" thickBot="1" x14ac:dyDescent="0.3">
      <c r="A155" s="7"/>
      <c r="B155" s="94">
        <v>150</v>
      </c>
      <c r="C155" s="94">
        <v>15</v>
      </c>
      <c r="D155" s="95" t="s">
        <v>14</v>
      </c>
      <c r="E155" s="164" t="s">
        <v>259</v>
      </c>
      <c r="F155" s="96"/>
      <c r="G155" s="82"/>
      <c r="H155" s="83"/>
      <c r="I155" s="83"/>
      <c r="J155" s="80"/>
      <c r="K155" s="80"/>
      <c r="L155" s="80"/>
      <c r="M155" s="80"/>
      <c r="N155" s="80"/>
      <c r="O155" s="121">
        <f t="shared" si="21"/>
        <v>0</v>
      </c>
      <c r="P155" s="121">
        <f t="shared" si="18"/>
        <v>0</v>
      </c>
      <c r="Q155" s="121">
        <f>IF(AND(M2_Metrika2!K155 &lt;&gt; "", M2_Metrika2!K155 &lt;&gt; 0), (L155/M2_Metrika2!K155),0)</f>
        <v>0</v>
      </c>
      <c r="R155" s="121">
        <f t="shared" si="16"/>
        <v>0</v>
      </c>
      <c r="S155" s="121">
        <f t="shared" si="17"/>
        <v>0</v>
      </c>
      <c r="T155" s="121">
        <f>IF(AND(M2_Metrika2!K155 &lt;&gt; "", M2_Metrika2!K155 &lt;&gt; 0), (O155/M2_Metrika2!K155),0)</f>
        <v>0</v>
      </c>
      <c r="U155" s="121">
        <f>IF(AND(M2_Metrika2!K155 &lt;&gt; "", M2_Metrika2!K155 &lt;&gt; 0), (P155/M2_Metrika2!K155),0)</f>
        <v>0</v>
      </c>
      <c r="V155" s="81"/>
      <c r="W155" s="121">
        <f t="shared" si="19"/>
        <v>0</v>
      </c>
      <c r="X155" s="196">
        <f t="shared" si="20"/>
        <v>0</v>
      </c>
      <c r="Y155" s="7"/>
      <c r="Z155" s="7"/>
      <c r="AA155" s="7"/>
      <c r="AB155" s="7"/>
      <c r="AC155" s="40"/>
      <c r="AD155" s="40"/>
      <c r="AE155" s="40"/>
      <c r="AF155" s="40"/>
      <c r="AG155" s="40"/>
      <c r="AH155" s="40"/>
      <c r="AI155" s="40"/>
    </row>
    <row r="156" spans="1:35" x14ac:dyDescent="0.25">
      <c r="A156" s="7"/>
      <c r="B156" s="91">
        <v>151</v>
      </c>
      <c r="C156" s="94">
        <v>1</v>
      </c>
      <c r="D156" s="92" t="s">
        <v>15</v>
      </c>
      <c r="E156" s="163" t="s">
        <v>259</v>
      </c>
      <c r="F156" s="93"/>
      <c r="G156" s="30"/>
      <c r="H156" s="30"/>
      <c r="I156" s="30"/>
      <c r="J156" s="78"/>
      <c r="K156" s="78"/>
      <c r="L156" s="78"/>
      <c r="M156" s="78"/>
      <c r="N156" s="78"/>
      <c r="O156" s="193">
        <f t="shared" si="21"/>
        <v>0</v>
      </c>
      <c r="P156" s="193">
        <f t="shared" si="18"/>
        <v>0</v>
      </c>
      <c r="Q156" s="193">
        <f>IF(AND(M2_Metrika2!K156 &lt;&gt; "", M2_Metrika2!K156 &lt;&gt; 0), (L156/M2_Metrika2!K156),0)</f>
        <v>0</v>
      </c>
      <c r="R156" s="193">
        <f t="shared" si="16"/>
        <v>0</v>
      </c>
      <c r="S156" s="193">
        <f t="shared" si="17"/>
        <v>0</v>
      </c>
      <c r="T156" s="193">
        <f>IF(AND(M2_Metrika2!K156 &lt;&gt; "", M2_Metrika2!K156 &lt;&gt; 0), (O156/M2_Metrika2!K156),0)</f>
        <v>0</v>
      </c>
      <c r="U156" s="193">
        <f>IF(AND(M2_Metrika2!K156 &lt;&gt; "", M2_Metrika2!K156 &lt;&gt; 0), (P156/M2_Metrika2!K156),0)</f>
        <v>0</v>
      </c>
      <c r="V156" s="79"/>
      <c r="W156" s="193">
        <f t="shared" si="19"/>
        <v>0</v>
      </c>
      <c r="X156" s="194">
        <f t="shared" si="20"/>
        <v>0</v>
      </c>
      <c r="Y156" s="7"/>
      <c r="Z156" s="7"/>
      <c r="AA156" s="7"/>
      <c r="AB156" s="7"/>
      <c r="AC156" s="40"/>
      <c r="AD156" s="40"/>
      <c r="AE156" s="40"/>
      <c r="AF156" s="40"/>
      <c r="AG156" s="40"/>
      <c r="AH156" s="40"/>
      <c r="AI156" s="40"/>
    </row>
    <row r="157" spans="1:35" x14ac:dyDescent="0.25">
      <c r="A157" s="7"/>
      <c r="B157" s="94">
        <v>152</v>
      </c>
      <c r="C157" s="94">
        <v>2</v>
      </c>
      <c r="D157" s="95" t="s">
        <v>15</v>
      </c>
      <c r="E157" s="164" t="s">
        <v>259</v>
      </c>
      <c r="F157" s="96"/>
      <c r="G157" s="30"/>
      <c r="H157" s="30"/>
      <c r="I157" s="30"/>
      <c r="J157" s="80"/>
      <c r="K157" s="80"/>
      <c r="L157" s="80"/>
      <c r="M157" s="80"/>
      <c r="N157" s="80"/>
      <c r="O157" s="121">
        <f t="shared" si="21"/>
        <v>0</v>
      </c>
      <c r="P157" s="121">
        <f t="shared" si="18"/>
        <v>0</v>
      </c>
      <c r="Q157" s="121">
        <f>IF(AND(M2_Metrika2!K157 &lt;&gt; "", M2_Metrika2!K157 &lt;&gt; 0), (L157/M2_Metrika2!K157),0)</f>
        <v>0</v>
      </c>
      <c r="R157" s="121">
        <f t="shared" si="16"/>
        <v>0</v>
      </c>
      <c r="S157" s="121">
        <f t="shared" si="17"/>
        <v>0</v>
      </c>
      <c r="T157" s="121">
        <f>IF(AND(M2_Metrika2!K157 &lt;&gt; "", M2_Metrika2!K157 &lt;&gt; 0), (O157/M2_Metrika2!K157),0)</f>
        <v>0</v>
      </c>
      <c r="U157" s="121">
        <f>IF(AND(M2_Metrika2!K157 &lt;&gt; "", M2_Metrika2!K157 &lt;&gt; 0), (P157/M2_Metrika2!K157),0)</f>
        <v>0</v>
      </c>
      <c r="V157" s="81"/>
      <c r="W157" s="121">
        <f t="shared" si="19"/>
        <v>0</v>
      </c>
      <c r="X157" s="196">
        <f t="shared" si="20"/>
        <v>0</v>
      </c>
      <c r="Y157" s="7"/>
      <c r="Z157" s="7"/>
      <c r="AA157" s="7"/>
      <c r="AB157" s="7"/>
      <c r="AC157" s="40"/>
      <c r="AD157" s="40"/>
      <c r="AE157" s="40"/>
      <c r="AF157" s="40"/>
      <c r="AG157" s="40"/>
      <c r="AH157" s="40"/>
      <c r="AI157" s="40"/>
    </row>
    <row r="158" spans="1:35" x14ac:dyDescent="0.25">
      <c r="A158" s="7"/>
      <c r="B158" s="94">
        <v>153</v>
      </c>
      <c r="C158" s="94">
        <v>3</v>
      </c>
      <c r="D158" s="95" t="s">
        <v>15</v>
      </c>
      <c r="E158" s="164" t="s">
        <v>259</v>
      </c>
      <c r="F158" s="96"/>
      <c r="G158" s="30"/>
      <c r="H158" s="30"/>
      <c r="I158" s="30"/>
      <c r="J158" s="80"/>
      <c r="K158" s="80"/>
      <c r="L158" s="80"/>
      <c r="M158" s="80"/>
      <c r="N158" s="80"/>
      <c r="O158" s="121">
        <f t="shared" si="21"/>
        <v>0</v>
      </c>
      <c r="P158" s="121">
        <f t="shared" si="18"/>
        <v>0</v>
      </c>
      <c r="Q158" s="121">
        <f>IF(AND(M2_Metrika2!K158 &lt;&gt; "", M2_Metrika2!K158 &lt;&gt; 0), (L158/M2_Metrika2!K158),0)</f>
        <v>0</v>
      </c>
      <c r="R158" s="121">
        <f t="shared" si="16"/>
        <v>0</v>
      </c>
      <c r="S158" s="121">
        <f t="shared" si="17"/>
        <v>0</v>
      </c>
      <c r="T158" s="121">
        <f>IF(AND(M2_Metrika2!K158 &lt;&gt; "", M2_Metrika2!K158 &lt;&gt; 0), (O158/M2_Metrika2!K158),0)</f>
        <v>0</v>
      </c>
      <c r="U158" s="121">
        <f>IF(AND(M2_Metrika2!K158 &lt;&gt; "", M2_Metrika2!K158 &lt;&gt; 0), (P158/M2_Metrika2!K158),0)</f>
        <v>0</v>
      </c>
      <c r="V158" s="81"/>
      <c r="W158" s="121">
        <f t="shared" si="19"/>
        <v>0</v>
      </c>
      <c r="X158" s="196">
        <f t="shared" si="20"/>
        <v>0</v>
      </c>
      <c r="Y158" s="7"/>
      <c r="Z158" s="7"/>
      <c r="AA158" s="7"/>
      <c r="AB158" s="7"/>
      <c r="AC158" s="40"/>
      <c r="AD158" s="40"/>
      <c r="AE158" s="40"/>
      <c r="AF158" s="40"/>
      <c r="AG158" s="40"/>
      <c r="AH158" s="40"/>
      <c r="AI158" s="40"/>
    </row>
    <row r="159" spans="1:35" x14ac:dyDescent="0.25">
      <c r="A159" s="7"/>
      <c r="B159" s="94">
        <v>154</v>
      </c>
      <c r="C159" s="94">
        <v>4</v>
      </c>
      <c r="D159" s="95" t="s">
        <v>15</v>
      </c>
      <c r="E159" s="164" t="s">
        <v>259</v>
      </c>
      <c r="F159" s="96"/>
      <c r="G159" s="30"/>
      <c r="H159" s="30"/>
      <c r="I159" s="30"/>
      <c r="J159" s="80"/>
      <c r="K159" s="80"/>
      <c r="L159" s="80"/>
      <c r="M159" s="80"/>
      <c r="N159" s="80"/>
      <c r="O159" s="121">
        <f t="shared" si="21"/>
        <v>0</v>
      </c>
      <c r="P159" s="121">
        <f t="shared" si="18"/>
        <v>0</v>
      </c>
      <c r="Q159" s="121">
        <f>IF(AND(M2_Metrika2!K159 &lt;&gt; "", M2_Metrika2!K159 &lt;&gt; 0), (L159/M2_Metrika2!K159),0)</f>
        <v>0</v>
      </c>
      <c r="R159" s="121">
        <f t="shared" si="16"/>
        <v>0</v>
      </c>
      <c r="S159" s="121">
        <f t="shared" si="17"/>
        <v>0</v>
      </c>
      <c r="T159" s="121">
        <f>IF(AND(M2_Metrika2!K159 &lt;&gt; "", M2_Metrika2!K159 &lt;&gt; 0), (O159/M2_Metrika2!K159),0)</f>
        <v>0</v>
      </c>
      <c r="U159" s="121">
        <f>IF(AND(M2_Metrika2!K159 &lt;&gt; "", M2_Metrika2!K159 &lt;&gt; 0), (P159/M2_Metrika2!K159),0)</f>
        <v>0</v>
      </c>
      <c r="V159" s="81"/>
      <c r="W159" s="121">
        <f t="shared" si="19"/>
        <v>0</v>
      </c>
      <c r="X159" s="196">
        <f t="shared" si="20"/>
        <v>0</v>
      </c>
      <c r="Y159" s="7"/>
      <c r="Z159" s="7"/>
      <c r="AA159" s="7"/>
      <c r="AB159" s="7"/>
      <c r="AC159" s="40"/>
      <c r="AD159" s="40"/>
      <c r="AE159" s="40"/>
      <c r="AF159" s="40"/>
      <c r="AG159" s="40"/>
      <c r="AH159" s="40"/>
      <c r="AI159" s="40"/>
    </row>
    <row r="160" spans="1:35" x14ac:dyDescent="0.25">
      <c r="A160" s="7"/>
      <c r="B160" s="94">
        <v>155</v>
      </c>
      <c r="C160" s="94">
        <v>5</v>
      </c>
      <c r="D160" s="95" t="s">
        <v>15</v>
      </c>
      <c r="E160" s="164" t="s">
        <v>259</v>
      </c>
      <c r="F160" s="96"/>
      <c r="G160" s="30"/>
      <c r="H160" s="30"/>
      <c r="I160" s="30"/>
      <c r="J160" s="80"/>
      <c r="K160" s="80"/>
      <c r="L160" s="80"/>
      <c r="M160" s="80"/>
      <c r="N160" s="80"/>
      <c r="O160" s="121">
        <f t="shared" si="21"/>
        <v>0</v>
      </c>
      <c r="P160" s="121">
        <f t="shared" si="18"/>
        <v>0</v>
      </c>
      <c r="Q160" s="121">
        <f>IF(AND(M2_Metrika2!K160 &lt;&gt; "", M2_Metrika2!K160 &lt;&gt; 0), (L160/M2_Metrika2!K160),0)</f>
        <v>0</v>
      </c>
      <c r="R160" s="121">
        <f t="shared" si="16"/>
        <v>0</v>
      </c>
      <c r="S160" s="121">
        <f t="shared" si="17"/>
        <v>0</v>
      </c>
      <c r="T160" s="121">
        <f>IF(AND(M2_Metrika2!K160 &lt;&gt; "", M2_Metrika2!K160 &lt;&gt; 0), (O160/M2_Metrika2!K160),0)</f>
        <v>0</v>
      </c>
      <c r="U160" s="121">
        <f>IF(AND(M2_Metrika2!K160 &lt;&gt; "", M2_Metrika2!K160 &lt;&gt; 0), (P160/M2_Metrika2!K160),0)</f>
        <v>0</v>
      </c>
      <c r="V160" s="81"/>
      <c r="W160" s="121">
        <f t="shared" si="19"/>
        <v>0</v>
      </c>
      <c r="X160" s="196">
        <f t="shared" si="20"/>
        <v>0</v>
      </c>
      <c r="Y160" s="7"/>
      <c r="Z160" s="7"/>
      <c r="AA160" s="7"/>
      <c r="AB160" s="7"/>
      <c r="AC160" s="40"/>
      <c r="AD160" s="40"/>
      <c r="AE160" s="40"/>
      <c r="AF160" s="40"/>
      <c r="AG160" s="40"/>
      <c r="AH160" s="40"/>
      <c r="AI160" s="40"/>
    </row>
    <row r="161" spans="1:35" x14ac:dyDescent="0.25">
      <c r="A161" s="7"/>
      <c r="B161" s="94">
        <v>156</v>
      </c>
      <c r="C161" s="94">
        <v>6</v>
      </c>
      <c r="D161" s="95" t="s">
        <v>15</v>
      </c>
      <c r="E161" s="164" t="s">
        <v>259</v>
      </c>
      <c r="F161" s="96"/>
      <c r="G161" s="30"/>
      <c r="H161" s="30"/>
      <c r="I161" s="30"/>
      <c r="J161" s="80"/>
      <c r="K161" s="80"/>
      <c r="L161" s="80"/>
      <c r="M161" s="80"/>
      <c r="N161" s="80"/>
      <c r="O161" s="121">
        <f t="shared" si="21"/>
        <v>0</v>
      </c>
      <c r="P161" s="121">
        <f t="shared" si="18"/>
        <v>0</v>
      </c>
      <c r="Q161" s="121">
        <f>IF(AND(M2_Metrika2!K161 &lt;&gt; "", M2_Metrika2!K161 &lt;&gt; 0), (L161/M2_Metrika2!K161),0)</f>
        <v>0</v>
      </c>
      <c r="R161" s="121">
        <f t="shared" si="16"/>
        <v>0</v>
      </c>
      <c r="S161" s="121">
        <f t="shared" si="17"/>
        <v>0</v>
      </c>
      <c r="T161" s="121">
        <f>IF(AND(M2_Metrika2!K161 &lt;&gt; "", M2_Metrika2!K161 &lt;&gt; 0), (O161/M2_Metrika2!K161),0)</f>
        <v>0</v>
      </c>
      <c r="U161" s="121">
        <f>IF(AND(M2_Metrika2!K161 &lt;&gt; "", M2_Metrika2!K161 &lt;&gt; 0), (P161/M2_Metrika2!K161),0)</f>
        <v>0</v>
      </c>
      <c r="V161" s="81"/>
      <c r="W161" s="121">
        <f t="shared" si="19"/>
        <v>0</v>
      </c>
      <c r="X161" s="196">
        <f t="shared" si="20"/>
        <v>0</v>
      </c>
      <c r="Y161" s="7"/>
      <c r="Z161" s="7"/>
      <c r="AA161" s="7"/>
      <c r="AB161" s="7"/>
      <c r="AC161" s="40"/>
      <c r="AD161" s="40"/>
      <c r="AE161" s="40"/>
      <c r="AF161" s="40"/>
      <c r="AG161" s="40"/>
      <c r="AH161" s="40"/>
      <c r="AI161" s="40"/>
    </row>
    <row r="162" spans="1:35" x14ac:dyDescent="0.25">
      <c r="A162" s="7"/>
      <c r="B162" s="94">
        <v>157</v>
      </c>
      <c r="C162" s="94">
        <v>7</v>
      </c>
      <c r="D162" s="95" t="s">
        <v>15</v>
      </c>
      <c r="E162" s="164" t="s">
        <v>259</v>
      </c>
      <c r="F162" s="96"/>
      <c r="G162" s="30"/>
      <c r="H162" s="30"/>
      <c r="I162" s="30"/>
      <c r="J162" s="80"/>
      <c r="K162" s="80"/>
      <c r="L162" s="80"/>
      <c r="M162" s="80"/>
      <c r="N162" s="80"/>
      <c r="O162" s="121">
        <f t="shared" si="21"/>
        <v>0</v>
      </c>
      <c r="P162" s="121">
        <f t="shared" si="18"/>
        <v>0</v>
      </c>
      <c r="Q162" s="121">
        <f>IF(AND(M2_Metrika2!K162 &lt;&gt; "", M2_Metrika2!K162 &lt;&gt; 0), (L162/M2_Metrika2!K162),0)</f>
        <v>0</v>
      </c>
      <c r="R162" s="121">
        <f t="shared" si="16"/>
        <v>0</v>
      </c>
      <c r="S162" s="121">
        <f t="shared" si="17"/>
        <v>0</v>
      </c>
      <c r="T162" s="121">
        <f>IF(AND(M2_Metrika2!K162 &lt;&gt; "", M2_Metrika2!K162 &lt;&gt; 0), (O162/M2_Metrika2!K162),0)</f>
        <v>0</v>
      </c>
      <c r="U162" s="121">
        <f>IF(AND(M2_Metrika2!K162 &lt;&gt; "", M2_Metrika2!K162 &lt;&gt; 0), (P162/M2_Metrika2!K162),0)</f>
        <v>0</v>
      </c>
      <c r="V162" s="81"/>
      <c r="W162" s="121">
        <f t="shared" si="19"/>
        <v>0</v>
      </c>
      <c r="X162" s="196">
        <f t="shared" si="20"/>
        <v>0</v>
      </c>
      <c r="Y162" s="7"/>
      <c r="Z162" s="7"/>
      <c r="AA162" s="7"/>
      <c r="AB162" s="7"/>
      <c r="AC162" s="40"/>
      <c r="AD162" s="40"/>
      <c r="AE162" s="40"/>
      <c r="AF162" s="40"/>
      <c r="AG162" s="40"/>
      <c r="AH162" s="40"/>
      <c r="AI162" s="40"/>
    </row>
    <row r="163" spans="1:35" x14ac:dyDescent="0.25">
      <c r="A163" s="7"/>
      <c r="B163" s="94">
        <v>158</v>
      </c>
      <c r="C163" s="94">
        <v>8</v>
      </c>
      <c r="D163" s="95" t="s">
        <v>15</v>
      </c>
      <c r="E163" s="164" t="s">
        <v>259</v>
      </c>
      <c r="F163" s="96"/>
      <c r="G163" s="30"/>
      <c r="H163" s="30"/>
      <c r="I163" s="30"/>
      <c r="J163" s="80"/>
      <c r="K163" s="80"/>
      <c r="L163" s="80"/>
      <c r="M163" s="80"/>
      <c r="N163" s="80"/>
      <c r="O163" s="121">
        <f t="shared" si="21"/>
        <v>0</v>
      </c>
      <c r="P163" s="121">
        <f t="shared" si="18"/>
        <v>0</v>
      </c>
      <c r="Q163" s="121">
        <f>IF(AND(M2_Metrika2!K163 &lt;&gt; "", M2_Metrika2!K163 &lt;&gt; 0), (L163/M2_Metrika2!K163),0)</f>
        <v>0</v>
      </c>
      <c r="R163" s="121">
        <f t="shared" si="16"/>
        <v>0</v>
      </c>
      <c r="S163" s="121">
        <f t="shared" si="17"/>
        <v>0</v>
      </c>
      <c r="T163" s="121">
        <f>IF(AND(M2_Metrika2!K163 &lt;&gt; "", M2_Metrika2!K163 &lt;&gt; 0), (O163/M2_Metrika2!K163),0)</f>
        <v>0</v>
      </c>
      <c r="U163" s="121">
        <f>IF(AND(M2_Metrika2!K163 &lt;&gt; "", M2_Metrika2!K163 &lt;&gt; 0), (P163/M2_Metrika2!K163),0)</f>
        <v>0</v>
      </c>
      <c r="V163" s="81"/>
      <c r="W163" s="121">
        <f t="shared" si="19"/>
        <v>0</v>
      </c>
      <c r="X163" s="196">
        <f t="shared" si="20"/>
        <v>0</v>
      </c>
      <c r="Y163" s="7"/>
      <c r="Z163" s="7"/>
      <c r="AA163" s="7"/>
      <c r="AB163" s="7"/>
      <c r="AC163" s="40"/>
      <c r="AD163" s="40"/>
      <c r="AE163" s="40"/>
      <c r="AF163" s="40"/>
      <c r="AG163" s="40"/>
      <c r="AH163" s="40"/>
      <c r="AI163" s="40"/>
    </row>
    <row r="164" spans="1:35" x14ac:dyDescent="0.25">
      <c r="A164" s="7"/>
      <c r="B164" s="94">
        <v>159</v>
      </c>
      <c r="C164" s="94">
        <v>9</v>
      </c>
      <c r="D164" s="95" t="s">
        <v>15</v>
      </c>
      <c r="E164" s="164" t="s">
        <v>259</v>
      </c>
      <c r="F164" s="96"/>
      <c r="G164" s="30"/>
      <c r="H164" s="30"/>
      <c r="I164" s="30"/>
      <c r="J164" s="80"/>
      <c r="K164" s="80"/>
      <c r="L164" s="80"/>
      <c r="M164" s="80"/>
      <c r="N164" s="80"/>
      <c r="O164" s="121">
        <f t="shared" si="21"/>
        <v>0</v>
      </c>
      <c r="P164" s="121">
        <f t="shared" si="18"/>
        <v>0</v>
      </c>
      <c r="Q164" s="121">
        <f>IF(AND(M2_Metrika2!K164 &lt;&gt; "", M2_Metrika2!K164 &lt;&gt; 0), (L164/M2_Metrika2!K164),0)</f>
        <v>0</v>
      </c>
      <c r="R164" s="121">
        <f t="shared" si="16"/>
        <v>0</v>
      </c>
      <c r="S164" s="121">
        <f t="shared" si="17"/>
        <v>0</v>
      </c>
      <c r="T164" s="121">
        <f>IF(AND(M2_Metrika2!K164 &lt;&gt; "", M2_Metrika2!K164 &lt;&gt; 0), (O164/M2_Metrika2!K164),0)</f>
        <v>0</v>
      </c>
      <c r="U164" s="121">
        <f>IF(AND(M2_Metrika2!K164 &lt;&gt; "", M2_Metrika2!K164 &lt;&gt; 0), (P164/M2_Metrika2!K164),0)</f>
        <v>0</v>
      </c>
      <c r="V164" s="81"/>
      <c r="W164" s="121">
        <f t="shared" si="19"/>
        <v>0</v>
      </c>
      <c r="X164" s="196">
        <f t="shared" si="20"/>
        <v>0</v>
      </c>
      <c r="Y164" s="7"/>
      <c r="Z164" s="7"/>
      <c r="AA164" s="7"/>
      <c r="AB164" s="7"/>
      <c r="AC164" s="40"/>
      <c r="AD164" s="40"/>
      <c r="AE164" s="40"/>
      <c r="AF164" s="40"/>
      <c r="AG164" s="40"/>
      <c r="AH164" s="40"/>
      <c r="AI164" s="40"/>
    </row>
    <row r="165" spans="1:35" x14ac:dyDescent="0.25">
      <c r="A165" s="7"/>
      <c r="B165" s="94">
        <v>160</v>
      </c>
      <c r="C165" s="94">
        <v>10</v>
      </c>
      <c r="D165" s="95" t="s">
        <v>15</v>
      </c>
      <c r="E165" s="164" t="s">
        <v>259</v>
      </c>
      <c r="F165" s="96"/>
      <c r="G165" s="30"/>
      <c r="H165" s="30"/>
      <c r="I165" s="30"/>
      <c r="J165" s="80"/>
      <c r="K165" s="80"/>
      <c r="L165" s="80"/>
      <c r="M165" s="80"/>
      <c r="N165" s="80"/>
      <c r="O165" s="121">
        <f t="shared" si="21"/>
        <v>0</v>
      </c>
      <c r="P165" s="121">
        <f t="shared" si="18"/>
        <v>0</v>
      </c>
      <c r="Q165" s="121">
        <f>IF(AND(M2_Metrika2!K165 &lt;&gt; "", M2_Metrika2!K165 &lt;&gt; 0), (L165/M2_Metrika2!K165),0)</f>
        <v>0</v>
      </c>
      <c r="R165" s="121">
        <f t="shared" si="16"/>
        <v>0</v>
      </c>
      <c r="S165" s="121">
        <f t="shared" si="17"/>
        <v>0</v>
      </c>
      <c r="T165" s="121">
        <f>IF(AND(M2_Metrika2!K165 &lt;&gt; "", M2_Metrika2!K165 &lt;&gt; 0), (O165/M2_Metrika2!K165),0)</f>
        <v>0</v>
      </c>
      <c r="U165" s="121">
        <f>IF(AND(M2_Metrika2!K165 &lt;&gt; "", M2_Metrika2!K165 &lt;&gt; 0), (P165/M2_Metrika2!K165),0)</f>
        <v>0</v>
      </c>
      <c r="V165" s="81"/>
      <c r="W165" s="121">
        <f t="shared" si="19"/>
        <v>0</v>
      </c>
      <c r="X165" s="196">
        <f t="shared" si="20"/>
        <v>0</v>
      </c>
      <c r="Y165" s="7"/>
      <c r="Z165" s="7"/>
      <c r="AA165" s="7"/>
      <c r="AB165" s="7"/>
      <c r="AC165" s="40"/>
      <c r="AD165" s="40"/>
      <c r="AE165" s="40"/>
      <c r="AF165" s="40"/>
      <c r="AG165" s="40"/>
      <c r="AH165" s="40"/>
      <c r="AI165" s="40"/>
    </row>
    <row r="166" spans="1:35" x14ac:dyDescent="0.25">
      <c r="A166" s="7"/>
      <c r="B166" s="94">
        <v>161</v>
      </c>
      <c r="C166" s="94">
        <v>11</v>
      </c>
      <c r="D166" s="95" t="s">
        <v>15</v>
      </c>
      <c r="E166" s="164" t="s">
        <v>259</v>
      </c>
      <c r="F166" s="96"/>
      <c r="G166" s="30"/>
      <c r="H166" s="30"/>
      <c r="I166" s="30"/>
      <c r="J166" s="80"/>
      <c r="K166" s="80"/>
      <c r="L166" s="80"/>
      <c r="M166" s="80"/>
      <c r="N166" s="80"/>
      <c r="O166" s="121">
        <f t="shared" si="21"/>
        <v>0</v>
      </c>
      <c r="P166" s="121">
        <f t="shared" si="18"/>
        <v>0</v>
      </c>
      <c r="Q166" s="121">
        <f>IF(AND(M2_Metrika2!K166 &lt;&gt; "", M2_Metrika2!K166 &lt;&gt; 0), (L166/M2_Metrika2!K166),0)</f>
        <v>0</v>
      </c>
      <c r="R166" s="121">
        <f t="shared" si="16"/>
        <v>0</v>
      </c>
      <c r="S166" s="121">
        <f t="shared" si="17"/>
        <v>0</v>
      </c>
      <c r="T166" s="121">
        <f>IF(AND(M2_Metrika2!K166 &lt;&gt; "", M2_Metrika2!K166 &lt;&gt; 0), (O166/M2_Metrika2!K166),0)</f>
        <v>0</v>
      </c>
      <c r="U166" s="121">
        <f>IF(AND(M2_Metrika2!K166 &lt;&gt; "", M2_Metrika2!K166 &lt;&gt; 0), (P166/M2_Metrika2!K166),0)</f>
        <v>0</v>
      </c>
      <c r="V166" s="81"/>
      <c r="W166" s="121">
        <f t="shared" si="19"/>
        <v>0</v>
      </c>
      <c r="X166" s="196">
        <f t="shared" si="20"/>
        <v>0</v>
      </c>
      <c r="Y166" s="7"/>
      <c r="Z166" s="7"/>
      <c r="AA166" s="7"/>
      <c r="AB166" s="7"/>
      <c r="AC166" s="40"/>
      <c r="AD166" s="40"/>
      <c r="AE166" s="40"/>
      <c r="AF166" s="40"/>
      <c r="AG166" s="40"/>
      <c r="AH166" s="40"/>
      <c r="AI166" s="40"/>
    </row>
    <row r="167" spans="1:35" x14ac:dyDescent="0.25">
      <c r="A167" s="7"/>
      <c r="B167" s="94">
        <v>162</v>
      </c>
      <c r="C167" s="94">
        <v>12</v>
      </c>
      <c r="D167" s="95" t="s">
        <v>15</v>
      </c>
      <c r="E167" s="164" t="s">
        <v>259</v>
      </c>
      <c r="F167" s="96"/>
      <c r="G167" s="30"/>
      <c r="H167" s="30"/>
      <c r="I167" s="30"/>
      <c r="J167" s="80"/>
      <c r="K167" s="80"/>
      <c r="L167" s="80"/>
      <c r="M167" s="80"/>
      <c r="N167" s="80"/>
      <c r="O167" s="121">
        <f t="shared" si="21"/>
        <v>0</v>
      </c>
      <c r="P167" s="121">
        <f t="shared" si="18"/>
        <v>0</v>
      </c>
      <c r="Q167" s="121">
        <f>IF(AND(M2_Metrika2!K167 &lt;&gt; "", M2_Metrika2!K167 &lt;&gt; 0), (L167/M2_Metrika2!K167),0)</f>
        <v>0</v>
      </c>
      <c r="R167" s="121">
        <f t="shared" si="16"/>
        <v>0</v>
      </c>
      <c r="S167" s="121">
        <f t="shared" si="17"/>
        <v>0</v>
      </c>
      <c r="T167" s="121">
        <f>IF(AND(M2_Metrika2!K167 &lt;&gt; "", M2_Metrika2!K167 &lt;&gt; 0), (O167/M2_Metrika2!K167),0)</f>
        <v>0</v>
      </c>
      <c r="U167" s="121">
        <f>IF(AND(M2_Metrika2!K167 &lt;&gt; "", M2_Metrika2!K167 &lt;&gt; 0), (P167/M2_Metrika2!K167),0)</f>
        <v>0</v>
      </c>
      <c r="V167" s="81"/>
      <c r="W167" s="121">
        <f t="shared" si="19"/>
        <v>0</v>
      </c>
      <c r="X167" s="196">
        <f t="shared" si="20"/>
        <v>0</v>
      </c>
      <c r="Y167" s="7"/>
      <c r="Z167" s="7"/>
      <c r="AA167" s="7"/>
      <c r="AB167" s="7"/>
      <c r="AC167" s="40"/>
      <c r="AD167" s="40"/>
      <c r="AE167" s="40"/>
      <c r="AF167" s="40"/>
      <c r="AG167" s="40"/>
      <c r="AH167" s="40"/>
      <c r="AI167" s="40"/>
    </row>
    <row r="168" spans="1:35" x14ac:dyDescent="0.25">
      <c r="A168" s="7"/>
      <c r="B168" s="94">
        <v>163</v>
      </c>
      <c r="C168" s="94">
        <v>13</v>
      </c>
      <c r="D168" s="95" t="s">
        <v>15</v>
      </c>
      <c r="E168" s="164" t="s">
        <v>259</v>
      </c>
      <c r="F168" s="96"/>
      <c r="G168" s="30"/>
      <c r="H168" s="30"/>
      <c r="I168" s="30"/>
      <c r="J168" s="80"/>
      <c r="K168" s="80"/>
      <c r="L168" s="80"/>
      <c r="M168" s="80"/>
      <c r="N168" s="80"/>
      <c r="O168" s="121">
        <f t="shared" si="21"/>
        <v>0</v>
      </c>
      <c r="P168" s="121">
        <f t="shared" si="18"/>
        <v>0</v>
      </c>
      <c r="Q168" s="121">
        <f>IF(AND(M2_Metrika2!K168 &lt;&gt; "", M2_Metrika2!K168 &lt;&gt; 0), (L168/M2_Metrika2!K168),0)</f>
        <v>0</v>
      </c>
      <c r="R168" s="121">
        <f t="shared" si="16"/>
        <v>0</v>
      </c>
      <c r="S168" s="121">
        <f t="shared" si="17"/>
        <v>0</v>
      </c>
      <c r="T168" s="121">
        <f>IF(AND(M2_Metrika2!K168 &lt;&gt; "", M2_Metrika2!K168 &lt;&gt; 0), (O168/M2_Metrika2!K168),0)</f>
        <v>0</v>
      </c>
      <c r="U168" s="121">
        <f>IF(AND(M2_Metrika2!K168 &lt;&gt; "", M2_Metrika2!K168 &lt;&gt; 0), (P168/M2_Metrika2!K168),0)</f>
        <v>0</v>
      </c>
      <c r="V168" s="81"/>
      <c r="W168" s="121">
        <f t="shared" si="19"/>
        <v>0</v>
      </c>
      <c r="X168" s="196">
        <f t="shared" si="20"/>
        <v>0</v>
      </c>
      <c r="Y168" s="7"/>
      <c r="Z168" s="7"/>
      <c r="AA168" s="7"/>
      <c r="AB168" s="7"/>
      <c r="AC168" s="40"/>
      <c r="AD168" s="40"/>
      <c r="AE168" s="40"/>
      <c r="AF168" s="40"/>
      <c r="AG168" s="40"/>
      <c r="AH168" s="40"/>
      <c r="AI168" s="40"/>
    </row>
    <row r="169" spans="1:35" x14ac:dyDescent="0.25">
      <c r="A169" s="7"/>
      <c r="B169" s="94">
        <v>164</v>
      </c>
      <c r="C169" s="94">
        <v>14</v>
      </c>
      <c r="D169" s="95" t="s">
        <v>15</v>
      </c>
      <c r="E169" s="164" t="s">
        <v>259</v>
      </c>
      <c r="F169" s="96"/>
      <c r="G169" s="30"/>
      <c r="H169" s="30"/>
      <c r="I169" s="30"/>
      <c r="J169" s="80"/>
      <c r="K169" s="80"/>
      <c r="L169" s="80"/>
      <c r="M169" s="80"/>
      <c r="N169" s="80"/>
      <c r="O169" s="121">
        <f t="shared" si="21"/>
        <v>0</v>
      </c>
      <c r="P169" s="121">
        <f t="shared" si="18"/>
        <v>0</v>
      </c>
      <c r="Q169" s="121">
        <f>IF(AND(M2_Metrika2!K169 &lt;&gt; "", M2_Metrika2!K169 &lt;&gt; 0), (L169/M2_Metrika2!K169),0)</f>
        <v>0</v>
      </c>
      <c r="R169" s="121">
        <f t="shared" si="16"/>
        <v>0</v>
      </c>
      <c r="S169" s="121">
        <f t="shared" si="17"/>
        <v>0</v>
      </c>
      <c r="T169" s="121">
        <f>IF(AND(M2_Metrika2!K169 &lt;&gt; "", M2_Metrika2!K169 &lt;&gt; 0), (O169/M2_Metrika2!K169),0)</f>
        <v>0</v>
      </c>
      <c r="U169" s="121">
        <f>IF(AND(M2_Metrika2!K169 &lt;&gt; "", M2_Metrika2!K169 &lt;&gt; 0), (P169/M2_Metrika2!K169),0)</f>
        <v>0</v>
      </c>
      <c r="V169" s="81"/>
      <c r="W169" s="121">
        <f t="shared" si="19"/>
        <v>0</v>
      </c>
      <c r="X169" s="196">
        <f t="shared" si="20"/>
        <v>0</v>
      </c>
      <c r="Y169" s="7"/>
      <c r="Z169" s="7"/>
      <c r="AA169" s="7"/>
      <c r="AB169" s="7"/>
      <c r="AC169" s="40"/>
      <c r="AD169" s="40"/>
      <c r="AE169" s="40"/>
      <c r="AF169" s="40"/>
      <c r="AG169" s="40"/>
      <c r="AH169" s="40"/>
      <c r="AI169" s="40"/>
    </row>
    <row r="170" spans="1:35" ht="15.75" customHeight="1" thickBot="1" x14ac:dyDescent="0.3">
      <c r="A170" s="7"/>
      <c r="B170" s="94">
        <v>165</v>
      </c>
      <c r="C170" s="94">
        <v>15</v>
      </c>
      <c r="D170" s="95" t="s">
        <v>15</v>
      </c>
      <c r="E170" s="164" t="s">
        <v>259</v>
      </c>
      <c r="F170" s="96"/>
      <c r="G170" s="82"/>
      <c r="H170" s="83"/>
      <c r="I170" s="83"/>
      <c r="J170" s="80"/>
      <c r="K170" s="80"/>
      <c r="L170" s="80"/>
      <c r="M170" s="80"/>
      <c r="N170" s="80"/>
      <c r="O170" s="121">
        <f t="shared" si="21"/>
        <v>0</v>
      </c>
      <c r="P170" s="121">
        <f t="shared" si="18"/>
        <v>0</v>
      </c>
      <c r="Q170" s="121">
        <f>IF(AND(M2_Metrika2!K170 &lt;&gt; "", M2_Metrika2!K170 &lt;&gt; 0), (L170/M2_Metrika2!K170),0)</f>
        <v>0</v>
      </c>
      <c r="R170" s="121">
        <f t="shared" si="16"/>
        <v>0</v>
      </c>
      <c r="S170" s="121">
        <f t="shared" si="17"/>
        <v>0</v>
      </c>
      <c r="T170" s="121">
        <f>IF(AND(M2_Metrika2!K170 &lt;&gt; "", M2_Metrika2!K170 &lt;&gt; 0), (O170/M2_Metrika2!K170),0)</f>
        <v>0</v>
      </c>
      <c r="U170" s="121">
        <f>IF(AND(M2_Metrika2!K170 &lt;&gt; "", M2_Metrika2!K170 &lt;&gt; 0), (P170/M2_Metrika2!K170),0)</f>
        <v>0</v>
      </c>
      <c r="V170" s="81"/>
      <c r="W170" s="121">
        <f t="shared" si="19"/>
        <v>0</v>
      </c>
      <c r="X170" s="196">
        <f t="shared" si="20"/>
        <v>0</v>
      </c>
      <c r="Y170" s="7"/>
      <c r="Z170" s="7"/>
      <c r="AA170" s="7"/>
      <c r="AB170" s="7"/>
      <c r="AC170" s="40"/>
      <c r="AD170" s="40"/>
      <c r="AE170" s="40"/>
      <c r="AF170" s="40"/>
      <c r="AG170" s="40"/>
      <c r="AH170" s="40"/>
      <c r="AI170" s="40"/>
    </row>
    <row r="171" spans="1:35" x14ac:dyDescent="0.25">
      <c r="A171" s="7"/>
      <c r="B171" s="91">
        <v>166</v>
      </c>
      <c r="C171" s="94">
        <v>1</v>
      </c>
      <c r="D171" s="92" t="s">
        <v>16</v>
      </c>
      <c r="E171" s="163" t="s">
        <v>259</v>
      </c>
      <c r="F171" s="93"/>
      <c r="G171" s="30"/>
      <c r="H171" s="30"/>
      <c r="I171" s="30"/>
      <c r="J171" s="78"/>
      <c r="K171" s="78"/>
      <c r="L171" s="78"/>
      <c r="M171" s="78"/>
      <c r="N171" s="78"/>
      <c r="O171" s="193">
        <f t="shared" si="21"/>
        <v>0</v>
      </c>
      <c r="P171" s="193">
        <f t="shared" si="18"/>
        <v>0</v>
      </c>
      <c r="Q171" s="193">
        <f>IF(AND(M2_Metrika2!K171 &lt;&gt; "", M2_Metrika2!K171 &lt;&gt; 0), (L171/M2_Metrika2!K171),0)</f>
        <v>0</v>
      </c>
      <c r="R171" s="193">
        <f t="shared" si="16"/>
        <v>0</v>
      </c>
      <c r="S171" s="193">
        <f t="shared" si="17"/>
        <v>0</v>
      </c>
      <c r="T171" s="193">
        <f>IF(AND(M2_Metrika2!K171 &lt;&gt; "", M2_Metrika2!K171 &lt;&gt; 0), (O171/M2_Metrika2!K171),0)</f>
        <v>0</v>
      </c>
      <c r="U171" s="193">
        <f>IF(AND(M2_Metrika2!K171 &lt;&gt; "", M2_Metrika2!K171 &lt;&gt; 0), (P171/M2_Metrika2!K171),0)</f>
        <v>0</v>
      </c>
      <c r="V171" s="79"/>
      <c r="W171" s="193">
        <f t="shared" si="19"/>
        <v>0</v>
      </c>
      <c r="X171" s="194">
        <f t="shared" si="20"/>
        <v>0</v>
      </c>
      <c r="Y171" s="7"/>
      <c r="Z171" s="7"/>
      <c r="AA171" s="7"/>
      <c r="AB171" s="7"/>
      <c r="AC171" s="40"/>
      <c r="AD171" s="40"/>
      <c r="AE171" s="40"/>
      <c r="AF171" s="40"/>
      <c r="AG171" s="40"/>
      <c r="AH171" s="40"/>
      <c r="AI171" s="40"/>
    </row>
    <row r="172" spans="1:35" x14ac:dyDescent="0.25">
      <c r="A172" s="7"/>
      <c r="B172" s="94">
        <v>167</v>
      </c>
      <c r="C172" s="94">
        <v>2</v>
      </c>
      <c r="D172" s="95" t="s">
        <v>16</v>
      </c>
      <c r="E172" s="164" t="s">
        <v>259</v>
      </c>
      <c r="F172" s="96"/>
      <c r="G172" s="30"/>
      <c r="H172" s="30"/>
      <c r="I172" s="30"/>
      <c r="J172" s="80"/>
      <c r="K172" s="80"/>
      <c r="L172" s="80"/>
      <c r="M172" s="80"/>
      <c r="N172" s="80"/>
      <c r="O172" s="121">
        <f t="shared" si="21"/>
        <v>0</v>
      </c>
      <c r="P172" s="121">
        <f t="shared" si="18"/>
        <v>0</v>
      </c>
      <c r="Q172" s="121">
        <f>IF(AND(M2_Metrika2!K172 &lt;&gt; "", M2_Metrika2!K172 &lt;&gt; 0), (L172/M2_Metrika2!K172),0)</f>
        <v>0</v>
      </c>
      <c r="R172" s="121">
        <f t="shared" si="16"/>
        <v>0</v>
      </c>
      <c r="S172" s="121">
        <f t="shared" si="17"/>
        <v>0</v>
      </c>
      <c r="T172" s="121">
        <f>IF(AND(M2_Metrika2!K172 &lt;&gt; "", M2_Metrika2!K172 &lt;&gt; 0), (O172/M2_Metrika2!K172),0)</f>
        <v>0</v>
      </c>
      <c r="U172" s="121">
        <f>IF(AND(M2_Metrika2!K172 &lt;&gt; "", M2_Metrika2!K172 &lt;&gt; 0), (P172/M2_Metrika2!K172),0)</f>
        <v>0</v>
      </c>
      <c r="V172" s="81"/>
      <c r="W172" s="121">
        <f t="shared" si="19"/>
        <v>0</v>
      </c>
      <c r="X172" s="196">
        <f t="shared" si="20"/>
        <v>0</v>
      </c>
      <c r="Y172" s="7"/>
      <c r="Z172" s="7"/>
      <c r="AA172" s="7"/>
      <c r="AB172" s="7"/>
      <c r="AC172" s="40"/>
      <c r="AD172" s="40"/>
      <c r="AE172" s="40"/>
      <c r="AF172" s="40"/>
      <c r="AG172" s="40"/>
      <c r="AH172" s="40"/>
      <c r="AI172" s="40"/>
    </row>
    <row r="173" spans="1:35" x14ac:dyDescent="0.25">
      <c r="A173" s="7"/>
      <c r="B173" s="94">
        <v>168</v>
      </c>
      <c r="C173" s="94">
        <v>3</v>
      </c>
      <c r="D173" s="95" t="s">
        <v>16</v>
      </c>
      <c r="E173" s="164" t="s">
        <v>259</v>
      </c>
      <c r="F173" s="96"/>
      <c r="G173" s="30"/>
      <c r="H173" s="30"/>
      <c r="I173" s="30"/>
      <c r="J173" s="80"/>
      <c r="K173" s="80"/>
      <c r="L173" s="80"/>
      <c r="M173" s="80"/>
      <c r="N173" s="80"/>
      <c r="O173" s="121">
        <f t="shared" si="21"/>
        <v>0</v>
      </c>
      <c r="P173" s="121">
        <f t="shared" si="18"/>
        <v>0</v>
      </c>
      <c r="Q173" s="121">
        <f>IF(AND(M2_Metrika2!K173 &lt;&gt; "", M2_Metrika2!K173 &lt;&gt; 0), (L173/M2_Metrika2!K173),0)</f>
        <v>0</v>
      </c>
      <c r="R173" s="121">
        <f t="shared" si="16"/>
        <v>0</v>
      </c>
      <c r="S173" s="121">
        <f t="shared" si="17"/>
        <v>0</v>
      </c>
      <c r="T173" s="121">
        <f>IF(AND(M2_Metrika2!K173 &lt;&gt; "", M2_Metrika2!K173 &lt;&gt; 0), (O173/M2_Metrika2!K173),0)</f>
        <v>0</v>
      </c>
      <c r="U173" s="121">
        <f>IF(AND(M2_Metrika2!K173 &lt;&gt; "", M2_Metrika2!K173 &lt;&gt; 0), (P173/M2_Metrika2!K173),0)</f>
        <v>0</v>
      </c>
      <c r="V173" s="81"/>
      <c r="W173" s="121">
        <f t="shared" si="19"/>
        <v>0</v>
      </c>
      <c r="X173" s="196">
        <f t="shared" si="20"/>
        <v>0</v>
      </c>
      <c r="Y173" s="7"/>
      <c r="Z173" s="7"/>
      <c r="AA173" s="7"/>
      <c r="AB173" s="7"/>
      <c r="AC173" s="40"/>
      <c r="AD173" s="40"/>
      <c r="AE173" s="40"/>
      <c r="AF173" s="40"/>
      <c r="AG173" s="40"/>
      <c r="AH173" s="40"/>
      <c r="AI173" s="40"/>
    </row>
    <row r="174" spans="1:35" x14ac:dyDescent="0.25">
      <c r="A174" s="7"/>
      <c r="B174" s="94">
        <v>169</v>
      </c>
      <c r="C174" s="94">
        <v>4</v>
      </c>
      <c r="D174" s="95" t="s">
        <v>16</v>
      </c>
      <c r="E174" s="164" t="s">
        <v>259</v>
      </c>
      <c r="F174" s="96"/>
      <c r="G174" s="30"/>
      <c r="H174" s="30"/>
      <c r="I174" s="30"/>
      <c r="J174" s="80"/>
      <c r="K174" s="80"/>
      <c r="L174" s="80"/>
      <c r="M174" s="80"/>
      <c r="N174" s="80"/>
      <c r="O174" s="121">
        <f t="shared" si="21"/>
        <v>0</v>
      </c>
      <c r="P174" s="121">
        <f t="shared" si="18"/>
        <v>0</v>
      </c>
      <c r="Q174" s="121">
        <f>IF(AND(M2_Metrika2!K174 &lt;&gt; "", M2_Metrika2!K174 &lt;&gt; 0), (L174/M2_Metrika2!K174),0)</f>
        <v>0</v>
      </c>
      <c r="R174" s="121">
        <f t="shared" si="16"/>
        <v>0</v>
      </c>
      <c r="S174" s="121">
        <f t="shared" si="17"/>
        <v>0</v>
      </c>
      <c r="T174" s="121">
        <f>IF(AND(M2_Metrika2!K174 &lt;&gt; "", M2_Metrika2!K174 &lt;&gt; 0), (O174/M2_Metrika2!K174),0)</f>
        <v>0</v>
      </c>
      <c r="U174" s="121">
        <f>IF(AND(M2_Metrika2!K174 &lt;&gt; "", M2_Metrika2!K174 &lt;&gt; 0), (P174/M2_Metrika2!K174),0)</f>
        <v>0</v>
      </c>
      <c r="V174" s="81"/>
      <c r="W174" s="121">
        <f t="shared" si="19"/>
        <v>0</v>
      </c>
      <c r="X174" s="196">
        <f t="shared" si="20"/>
        <v>0</v>
      </c>
      <c r="Y174" s="7"/>
      <c r="Z174" s="7"/>
      <c r="AA174" s="7"/>
      <c r="AB174" s="7"/>
      <c r="AC174" s="40"/>
      <c r="AD174" s="40"/>
      <c r="AE174" s="40"/>
      <c r="AF174" s="40"/>
      <c r="AG174" s="40"/>
      <c r="AH174" s="40"/>
      <c r="AI174" s="40"/>
    </row>
    <row r="175" spans="1:35" x14ac:dyDescent="0.25">
      <c r="A175" s="7"/>
      <c r="B175" s="94">
        <v>170</v>
      </c>
      <c r="C175" s="94">
        <v>5</v>
      </c>
      <c r="D175" s="95" t="s">
        <v>16</v>
      </c>
      <c r="E175" s="164" t="s">
        <v>259</v>
      </c>
      <c r="F175" s="96"/>
      <c r="G175" s="30"/>
      <c r="H175" s="30"/>
      <c r="I175" s="30"/>
      <c r="J175" s="80"/>
      <c r="K175" s="80"/>
      <c r="L175" s="80"/>
      <c r="M175" s="80"/>
      <c r="N175" s="80"/>
      <c r="O175" s="121">
        <f t="shared" si="21"/>
        <v>0</v>
      </c>
      <c r="P175" s="121">
        <f t="shared" si="18"/>
        <v>0</v>
      </c>
      <c r="Q175" s="121">
        <f>IF(AND(M2_Metrika2!K175 &lt;&gt; "", M2_Metrika2!K175 &lt;&gt; 0), (L175/M2_Metrika2!K175),0)</f>
        <v>0</v>
      </c>
      <c r="R175" s="121">
        <f t="shared" si="16"/>
        <v>0</v>
      </c>
      <c r="S175" s="121">
        <f t="shared" si="17"/>
        <v>0</v>
      </c>
      <c r="T175" s="121">
        <f>IF(AND(M2_Metrika2!K175 &lt;&gt; "", M2_Metrika2!K175 &lt;&gt; 0), (O175/M2_Metrika2!K175),0)</f>
        <v>0</v>
      </c>
      <c r="U175" s="121">
        <f>IF(AND(M2_Metrika2!K175 &lt;&gt; "", M2_Metrika2!K175 &lt;&gt; 0), (P175/M2_Metrika2!K175),0)</f>
        <v>0</v>
      </c>
      <c r="V175" s="81"/>
      <c r="W175" s="121">
        <f t="shared" si="19"/>
        <v>0</v>
      </c>
      <c r="X175" s="196">
        <f t="shared" si="20"/>
        <v>0</v>
      </c>
      <c r="Y175" s="7"/>
      <c r="Z175" s="7"/>
      <c r="AA175" s="7"/>
      <c r="AB175" s="7"/>
      <c r="AC175" s="40"/>
      <c r="AD175" s="40"/>
      <c r="AE175" s="40"/>
      <c r="AF175" s="40"/>
      <c r="AG175" s="40"/>
      <c r="AH175" s="40"/>
      <c r="AI175" s="40"/>
    </row>
    <row r="176" spans="1:35" x14ac:dyDescent="0.25">
      <c r="A176" s="7"/>
      <c r="B176" s="94">
        <v>171</v>
      </c>
      <c r="C176" s="94">
        <v>6</v>
      </c>
      <c r="D176" s="95" t="s">
        <v>16</v>
      </c>
      <c r="E176" s="164" t="s">
        <v>259</v>
      </c>
      <c r="F176" s="96"/>
      <c r="G176" s="30"/>
      <c r="H176" s="30"/>
      <c r="I176" s="30"/>
      <c r="J176" s="80"/>
      <c r="K176" s="80"/>
      <c r="L176" s="80"/>
      <c r="M176" s="80"/>
      <c r="N176" s="80"/>
      <c r="O176" s="121">
        <f t="shared" si="21"/>
        <v>0</v>
      </c>
      <c r="P176" s="121">
        <f t="shared" si="18"/>
        <v>0</v>
      </c>
      <c r="Q176" s="121">
        <f>IF(AND(M2_Metrika2!K176 &lt;&gt; "", M2_Metrika2!K176 &lt;&gt; 0), (L176/M2_Metrika2!K176),0)</f>
        <v>0</v>
      </c>
      <c r="R176" s="121">
        <f t="shared" si="16"/>
        <v>0</v>
      </c>
      <c r="S176" s="121">
        <f t="shared" si="17"/>
        <v>0</v>
      </c>
      <c r="T176" s="121">
        <f>IF(AND(M2_Metrika2!K176 &lt;&gt; "", M2_Metrika2!K176 &lt;&gt; 0), (O176/M2_Metrika2!K176),0)</f>
        <v>0</v>
      </c>
      <c r="U176" s="121">
        <f>IF(AND(M2_Metrika2!K176 &lt;&gt; "", M2_Metrika2!K176 &lt;&gt; 0), (P176/M2_Metrika2!K176),0)</f>
        <v>0</v>
      </c>
      <c r="V176" s="81"/>
      <c r="W176" s="121">
        <f t="shared" si="19"/>
        <v>0</v>
      </c>
      <c r="X176" s="196">
        <f t="shared" si="20"/>
        <v>0</v>
      </c>
      <c r="Y176" s="7"/>
      <c r="Z176" s="7"/>
      <c r="AA176" s="7"/>
      <c r="AB176" s="7"/>
      <c r="AC176" s="40"/>
      <c r="AD176" s="40"/>
      <c r="AE176" s="40"/>
      <c r="AF176" s="40"/>
      <c r="AG176" s="40"/>
      <c r="AH176" s="40"/>
      <c r="AI176" s="40"/>
    </row>
    <row r="177" spans="1:35" x14ac:dyDescent="0.25">
      <c r="A177" s="7"/>
      <c r="B177" s="94">
        <v>172</v>
      </c>
      <c r="C177" s="94">
        <v>7</v>
      </c>
      <c r="D177" s="95" t="s">
        <v>16</v>
      </c>
      <c r="E177" s="164" t="s">
        <v>259</v>
      </c>
      <c r="F177" s="96"/>
      <c r="G177" s="30"/>
      <c r="H177" s="30"/>
      <c r="I177" s="30"/>
      <c r="J177" s="80"/>
      <c r="K177" s="80"/>
      <c r="L177" s="80"/>
      <c r="M177" s="80"/>
      <c r="N177" s="80"/>
      <c r="O177" s="121">
        <f t="shared" si="21"/>
        <v>0</v>
      </c>
      <c r="P177" s="121">
        <f t="shared" si="18"/>
        <v>0</v>
      </c>
      <c r="Q177" s="121">
        <f>IF(AND(M2_Metrika2!K177 &lt;&gt; "", M2_Metrika2!K177 &lt;&gt; 0), (L177/M2_Metrika2!K177),0)</f>
        <v>0</v>
      </c>
      <c r="R177" s="121">
        <f t="shared" si="16"/>
        <v>0</v>
      </c>
      <c r="S177" s="121">
        <f t="shared" si="17"/>
        <v>0</v>
      </c>
      <c r="T177" s="121">
        <f>IF(AND(M2_Metrika2!K177 &lt;&gt; "", M2_Metrika2!K177 &lt;&gt; 0), (O177/M2_Metrika2!K177),0)</f>
        <v>0</v>
      </c>
      <c r="U177" s="121">
        <f>IF(AND(M2_Metrika2!K177 &lt;&gt; "", M2_Metrika2!K177 &lt;&gt; 0), (P177/M2_Metrika2!K177),0)</f>
        <v>0</v>
      </c>
      <c r="V177" s="81"/>
      <c r="W177" s="121">
        <f t="shared" si="19"/>
        <v>0</v>
      </c>
      <c r="X177" s="196">
        <f t="shared" si="20"/>
        <v>0</v>
      </c>
      <c r="Y177" s="7"/>
      <c r="Z177" s="7"/>
      <c r="AA177" s="7"/>
      <c r="AB177" s="7"/>
      <c r="AC177" s="40"/>
      <c r="AD177" s="40"/>
      <c r="AE177" s="40"/>
      <c r="AF177" s="40"/>
      <c r="AG177" s="40"/>
      <c r="AH177" s="40"/>
      <c r="AI177" s="40"/>
    </row>
    <row r="178" spans="1:35" x14ac:dyDescent="0.25">
      <c r="A178" s="7"/>
      <c r="B178" s="94">
        <v>173</v>
      </c>
      <c r="C178" s="94">
        <v>8</v>
      </c>
      <c r="D178" s="95" t="s">
        <v>16</v>
      </c>
      <c r="E178" s="164" t="s">
        <v>259</v>
      </c>
      <c r="F178" s="96"/>
      <c r="G178" s="30"/>
      <c r="H178" s="30"/>
      <c r="I178" s="30"/>
      <c r="J178" s="80"/>
      <c r="K178" s="80"/>
      <c r="L178" s="80"/>
      <c r="M178" s="80"/>
      <c r="N178" s="80"/>
      <c r="O178" s="121">
        <f t="shared" si="21"/>
        <v>0</v>
      </c>
      <c r="P178" s="121">
        <f t="shared" si="18"/>
        <v>0</v>
      </c>
      <c r="Q178" s="121">
        <f>IF(AND(M2_Metrika2!K178 &lt;&gt; "", M2_Metrika2!K178 &lt;&gt; 0), (L178/M2_Metrika2!K178),0)</f>
        <v>0</v>
      </c>
      <c r="R178" s="121">
        <f t="shared" si="16"/>
        <v>0</v>
      </c>
      <c r="S178" s="121">
        <f t="shared" si="17"/>
        <v>0</v>
      </c>
      <c r="T178" s="121">
        <f>IF(AND(M2_Metrika2!K178 &lt;&gt; "", M2_Metrika2!K178 &lt;&gt; 0), (O178/M2_Metrika2!K178),0)</f>
        <v>0</v>
      </c>
      <c r="U178" s="121">
        <f>IF(AND(M2_Metrika2!K178 &lt;&gt; "", M2_Metrika2!K178 &lt;&gt; 0), (P178/M2_Metrika2!K178),0)</f>
        <v>0</v>
      </c>
      <c r="V178" s="81"/>
      <c r="W178" s="121">
        <f t="shared" si="19"/>
        <v>0</v>
      </c>
      <c r="X178" s="196">
        <f t="shared" si="20"/>
        <v>0</v>
      </c>
      <c r="Y178" s="7"/>
      <c r="Z178" s="7"/>
      <c r="AA178" s="7"/>
      <c r="AB178" s="7"/>
      <c r="AC178" s="40"/>
      <c r="AD178" s="40"/>
      <c r="AE178" s="40"/>
      <c r="AF178" s="40"/>
      <c r="AG178" s="40"/>
      <c r="AH178" s="40"/>
      <c r="AI178" s="40"/>
    </row>
    <row r="179" spans="1:35" x14ac:dyDescent="0.25">
      <c r="A179" s="7"/>
      <c r="B179" s="94">
        <v>174</v>
      </c>
      <c r="C179" s="94">
        <v>9</v>
      </c>
      <c r="D179" s="95" t="s">
        <v>16</v>
      </c>
      <c r="E179" s="164" t="s">
        <v>259</v>
      </c>
      <c r="F179" s="96"/>
      <c r="G179" s="30"/>
      <c r="H179" s="30"/>
      <c r="I179" s="30"/>
      <c r="J179" s="80"/>
      <c r="K179" s="80"/>
      <c r="L179" s="80"/>
      <c r="M179" s="80"/>
      <c r="N179" s="80"/>
      <c r="O179" s="121">
        <f t="shared" si="21"/>
        <v>0</v>
      </c>
      <c r="P179" s="121">
        <f t="shared" si="18"/>
        <v>0</v>
      </c>
      <c r="Q179" s="121">
        <f>IF(AND(M2_Metrika2!K179 &lt;&gt; "", M2_Metrika2!K179 &lt;&gt; 0), (L179/M2_Metrika2!K179),0)</f>
        <v>0</v>
      </c>
      <c r="R179" s="121">
        <f t="shared" si="16"/>
        <v>0</v>
      </c>
      <c r="S179" s="121">
        <f t="shared" si="17"/>
        <v>0</v>
      </c>
      <c r="T179" s="121">
        <f>IF(AND(M2_Metrika2!K179 &lt;&gt; "", M2_Metrika2!K179 &lt;&gt; 0), (O179/M2_Metrika2!K179),0)</f>
        <v>0</v>
      </c>
      <c r="U179" s="121">
        <f>IF(AND(M2_Metrika2!K179 &lt;&gt; "", M2_Metrika2!K179 &lt;&gt; 0), (P179/M2_Metrika2!K179),0)</f>
        <v>0</v>
      </c>
      <c r="V179" s="81"/>
      <c r="W179" s="121">
        <f t="shared" si="19"/>
        <v>0</v>
      </c>
      <c r="X179" s="196">
        <f t="shared" si="20"/>
        <v>0</v>
      </c>
      <c r="Y179" s="7"/>
      <c r="Z179" s="7"/>
      <c r="AA179" s="7"/>
      <c r="AB179" s="7"/>
      <c r="AC179" s="40"/>
      <c r="AD179" s="40"/>
      <c r="AE179" s="40"/>
      <c r="AF179" s="40"/>
      <c r="AG179" s="40"/>
      <c r="AH179" s="40"/>
      <c r="AI179" s="40"/>
    </row>
    <row r="180" spans="1:35" x14ac:dyDescent="0.25">
      <c r="A180" s="7"/>
      <c r="B180" s="94">
        <v>175</v>
      </c>
      <c r="C180" s="94">
        <v>10</v>
      </c>
      <c r="D180" s="95" t="s">
        <v>16</v>
      </c>
      <c r="E180" s="164" t="s">
        <v>259</v>
      </c>
      <c r="F180" s="96"/>
      <c r="G180" s="30"/>
      <c r="H180" s="30"/>
      <c r="I180" s="30"/>
      <c r="J180" s="80"/>
      <c r="K180" s="80"/>
      <c r="L180" s="80"/>
      <c r="M180" s="80"/>
      <c r="N180" s="80"/>
      <c r="O180" s="121">
        <f t="shared" si="21"/>
        <v>0</v>
      </c>
      <c r="P180" s="121">
        <f t="shared" si="18"/>
        <v>0</v>
      </c>
      <c r="Q180" s="121">
        <f>IF(AND(M2_Metrika2!K180 &lt;&gt; "", M2_Metrika2!K180 &lt;&gt; 0), (L180/M2_Metrika2!K180),0)</f>
        <v>0</v>
      </c>
      <c r="R180" s="121">
        <f t="shared" si="16"/>
        <v>0</v>
      </c>
      <c r="S180" s="121">
        <f t="shared" si="17"/>
        <v>0</v>
      </c>
      <c r="T180" s="121">
        <f>IF(AND(M2_Metrika2!K180 &lt;&gt; "", M2_Metrika2!K180 &lt;&gt; 0), (O180/M2_Metrika2!K180),0)</f>
        <v>0</v>
      </c>
      <c r="U180" s="121">
        <f>IF(AND(M2_Metrika2!K180 &lt;&gt; "", M2_Metrika2!K180 &lt;&gt; 0), (P180/M2_Metrika2!K180),0)</f>
        <v>0</v>
      </c>
      <c r="V180" s="81"/>
      <c r="W180" s="121">
        <f t="shared" si="19"/>
        <v>0</v>
      </c>
      <c r="X180" s="196">
        <f t="shared" si="20"/>
        <v>0</v>
      </c>
      <c r="Y180" s="7"/>
      <c r="Z180" s="7"/>
      <c r="AA180" s="7"/>
      <c r="AB180" s="7"/>
      <c r="AC180" s="40"/>
      <c r="AD180" s="40"/>
      <c r="AE180" s="40"/>
      <c r="AF180" s="40"/>
      <c r="AG180" s="40"/>
      <c r="AH180" s="40"/>
      <c r="AI180" s="40"/>
    </row>
    <row r="181" spans="1:35" x14ac:dyDescent="0.25">
      <c r="A181" s="7"/>
      <c r="B181" s="94">
        <v>176</v>
      </c>
      <c r="C181" s="94">
        <v>11</v>
      </c>
      <c r="D181" s="95" t="s">
        <v>16</v>
      </c>
      <c r="E181" s="164" t="s">
        <v>259</v>
      </c>
      <c r="F181" s="96"/>
      <c r="G181" s="30"/>
      <c r="H181" s="30"/>
      <c r="I181" s="30"/>
      <c r="J181" s="80"/>
      <c r="K181" s="80"/>
      <c r="L181" s="80"/>
      <c r="M181" s="80"/>
      <c r="N181" s="80"/>
      <c r="O181" s="121">
        <f t="shared" si="21"/>
        <v>0</v>
      </c>
      <c r="P181" s="121">
        <f t="shared" si="18"/>
        <v>0</v>
      </c>
      <c r="Q181" s="121">
        <f>IF(AND(M2_Metrika2!K181 &lt;&gt; "", M2_Metrika2!K181 &lt;&gt; 0), (L181/M2_Metrika2!K181),0)</f>
        <v>0</v>
      </c>
      <c r="R181" s="121">
        <f t="shared" si="16"/>
        <v>0</v>
      </c>
      <c r="S181" s="121">
        <f t="shared" si="17"/>
        <v>0</v>
      </c>
      <c r="T181" s="121">
        <f>IF(AND(M2_Metrika2!K181 &lt;&gt; "", M2_Metrika2!K181 &lt;&gt; 0), (O181/M2_Metrika2!K181),0)</f>
        <v>0</v>
      </c>
      <c r="U181" s="121">
        <f>IF(AND(M2_Metrika2!K181 &lt;&gt; "", M2_Metrika2!K181 &lt;&gt; 0), (P181/M2_Metrika2!K181),0)</f>
        <v>0</v>
      </c>
      <c r="V181" s="81"/>
      <c r="W181" s="121">
        <f t="shared" si="19"/>
        <v>0</v>
      </c>
      <c r="X181" s="196">
        <f t="shared" si="20"/>
        <v>0</v>
      </c>
      <c r="Y181" s="7"/>
      <c r="Z181" s="7"/>
      <c r="AA181" s="7"/>
      <c r="AB181" s="7"/>
      <c r="AC181" s="40"/>
      <c r="AD181" s="40"/>
      <c r="AE181" s="40"/>
      <c r="AF181" s="40"/>
      <c r="AG181" s="40"/>
      <c r="AH181" s="40"/>
      <c r="AI181" s="40"/>
    </row>
    <row r="182" spans="1:35" x14ac:dyDescent="0.25">
      <c r="A182" s="7"/>
      <c r="B182" s="94">
        <v>177</v>
      </c>
      <c r="C182" s="94">
        <v>12</v>
      </c>
      <c r="D182" s="95" t="s">
        <v>16</v>
      </c>
      <c r="E182" s="164" t="s">
        <v>259</v>
      </c>
      <c r="F182" s="96"/>
      <c r="G182" s="30"/>
      <c r="H182" s="30"/>
      <c r="I182" s="30"/>
      <c r="J182" s="80"/>
      <c r="K182" s="80"/>
      <c r="L182" s="80"/>
      <c r="M182" s="80"/>
      <c r="N182" s="80"/>
      <c r="O182" s="121">
        <f t="shared" si="21"/>
        <v>0</v>
      </c>
      <c r="P182" s="121">
        <f t="shared" si="18"/>
        <v>0</v>
      </c>
      <c r="Q182" s="121">
        <f>IF(AND(M2_Metrika2!K182 &lt;&gt; "", M2_Metrika2!K182 &lt;&gt; 0), (L182/M2_Metrika2!K182),0)</f>
        <v>0</v>
      </c>
      <c r="R182" s="121">
        <f t="shared" si="16"/>
        <v>0</v>
      </c>
      <c r="S182" s="121">
        <f t="shared" si="17"/>
        <v>0</v>
      </c>
      <c r="T182" s="121">
        <f>IF(AND(M2_Metrika2!K182 &lt;&gt; "", M2_Metrika2!K182 &lt;&gt; 0), (O182/M2_Metrika2!K182),0)</f>
        <v>0</v>
      </c>
      <c r="U182" s="121">
        <f>IF(AND(M2_Metrika2!K182 &lt;&gt; "", M2_Metrika2!K182 &lt;&gt; 0), (P182/M2_Metrika2!K182),0)</f>
        <v>0</v>
      </c>
      <c r="V182" s="81"/>
      <c r="W182" s="121">
        <f t="shared" si="19"/>
        <v>0</v>
      </c>
      <c r="X182" s="196">
        <f t="shared" si="20"/>
        <v>0</v>
      </c>
      <c r="Y182" s="7"/>
      <c r="Z182" s="7"/>
      <c r="AA182" s="7"/>
      <c r="AB182" s="7"/>
      <c r="AC182" s="40"/>
      <c r="AD182" s="40"/>
      <c r="AE182" s="40"/>
      <c r="AF182" s="40"/>
      <c r="AG182" s="40"/>
      <c r="AH182" s="40"/>
      <c r="AI182" s="40"/>
    </row>
    <row r="183" spans="1:35" x14ac:dyDescent="0.25">
      <c r="A183" s="7"/>
      <c r="B183" s="94">
        <v>178</v>
      </c>
      <c r="C183" s="94">
        <v>13</v>
      </c>
      <c r="D183" s="95" t="s">
        <v>16</v>
      </c>
      <c r="E183" s="164" t="s">
        <v>259</v>
      </c>
      <c r="F183" s="96"/>
      <c r="G183" s="30"/>
      <c r="H183" s="30"/>
      <c r="I183" s="30"/>
      <c r="J183" s="80"/>
      <c r="K183" s="80"/>
      <c r="L183" s="80"/>
      <c r="M183" s="80"/>
      <c r="N183" s="80"/>
      <c r="O183" s="121">
        <f t="shared" si="21"/>
        <v>0</v>
      </c>
      <c r="P183" s="121">
        <f t="shared" si="18"/>
        <v>0</v>
      </c>
      <c r="Q183" s="121">
        <f>IF(AND(M2_Metrika2!K183 &lt;&gt; "", M2_Metrika2!K183 &lt;&gt; 0), (L183/M2_Metrika2!K183),0)</f>
        <v>0</v>
      </c>
      <c r="R183" s="121">
        <f t="shared" si="16"/>
        <v>0</v>
      </c>
      <c r="S183" s="121">
        <f t="shared" si="17"/>
        <v>0</v>
      </c>
      <c r="T183" s="121">
        <f>IF(AND(M2_Metrika2!K183 &lt;&gt; "", M2_Metrika2!K183 &lt;&gt; 0), (O183/M2_Metrika2!K183),0)</f>
        <v>0</v>
      </c>
      <c r="U183" s="121">
        <f>IF(AND(M2_Metrika2!K183 &lt;&gt; "", M2_Metrika2!K183 &lt;&gt; 0), (P183/M2_Metrika2!K183),0)</f>
        <v>0</v>
      </c>
      <c r="V183" s="81"/>
      <c r="W183" s="121">
        <f t="shared" si="19"/>
        <v>0</v>
      </c>
      <c r="X183" s="196">
        <f t="shared" si="20"/>
        <v>0</v>
      </c>
      <c r="Y183" s="7"/>
      <c r="Z183" s="7"/>
      <c r="AA183" s="7"/>
      <c r="AB183" s="7"/>
      <c r="AC183" s="40"/>
      <c r="AD183" s="40"/>
      <c r="AE183" s="40"/>
      <c r="AF183" s="40"/>
      <c r="AG183" s="40"/>
      <c r="AH183" s="40"/>
      <c r="AI183" s="40"/>
    </row>
    <row r="184" spans="1:35" x14ac:dyDescent="0.25">
      <c r="A184" s="7"/>
      <c r="B184" s="94">
        <v>179</v>
      </c>
      <c r="C184" s="94">
        <v>14</v>
      </c>
      <c r="D184" s="95" t="s">
        <v>16</v>
      </c>
      <c r="E184" s="164" t="s">
        <v>259</v>
      </c>
      <c r="F184" s="96"/>
      <c r="G184" s="30"/>
      <c r="H184" s="30"/>
      <c r="I184" s="30"/>
      <c r="J184" s="80"/>
      <c r="K184" s="80"/>
      <c r="L184" s="80"/>
      <c r="M184" s="80"/>
      <c r="N184" s="80"/>
      <c r="O184" s="121">
        <f t="shared" si="21"/>
        <v>0</v>
      </c>
      <c r="P184" s="121">
        <f t="shared" si="18"/>
        <v>0</v>
      </c>
      <c r="Q184" s="121">
        <f>IF(AND(M2_Metrika2!K184 &lt;&gt; "", M2_Metrika2!K184 &lt;&gt; 0), (L184/M2_Metrika2!K184),0)</f>
        <v>0</v>
      </c>
      <c r="R184" s="121">
        <f t="shared" si="16"/>
        <v>0</v>
      </c>
      <c r="S184" s="121">
        <f t="shared" si="17"/>
        <v>0</v>
      </c>
      <c r="T184" s="121">
        <f>IF(AND(M2_Metrika2!K184 &lt;&gt; "", M2_Metrika2!K184 &lt;&gt; 0), (O184/M2_Metrika2!K184),0)</f>
        <v>0</v>
      </c>
      <c r="U184" s="121">
        <f>IF(AND(M2_Metrika2!K184 &lt;&gt; "", M2_Metrika2!K184 &lt;&gt; 0), (P184/M2_Metrika2!K184),0)</f>
        <v>0</v>
      </c>
      <c r="V184" s="81"/>
      <c r="W184" s="121">
        <f t="shared" si="19"/>
        <v>0</v>
      </c>
      <c r="X184" s="196">
        <f t="shared" si="20"/>
        <v>0</v>
      </c>
      <c r="Y184" s="7"/>
      <c r="Z184" s="7"/>
      <c r="AA184" s="7"/>
      <c r="AB184" s="7"/>
      <c r="AC184" s="40"/>
      <c r="AD184" s="40"/>
      <c r="AE184" s="40"/>
      <c r="AF184" s="40"/>
      <c r="AG184" s="40"/>
      <c r="AH184" s="40"/>
      <c r="AI184" s="40"/>
    </row>
    <row r="185" spans="1:35" ht="15.75" customHeight="1" thickBot="1" x14ac:dyDescent="0.3">
      <c r="A185" s="7"/>
      <c r="B185" s="94">
        <v>180</v>
      </c>
      <c r="C185" s="94">
        <v>15</v>
      </c>
      <c r="D185" s="95" t="s">
        <v>16</v>
      </c>
      <c r="E185" s="164" t="s">
        <v>259</v>
      </c>
      <c r="F185" s="96"/>
      <c r="G185" s="82"/>
      <c r="H185" s="83"/>
      <c r="I185" s="83"/>
      <c r="J185" s="80"/>
      <c r="K185" s="80"/>
      <c r="L185" s="80"/>
      <c r="M185" s="80"/>
      <c r="N185" s="80"/>
      <c r="O185" s="121">
        <f t="shared" si="21"/>
        <v>0</v>
      </c>
      <c r="P185" s="121">
        <f t="shared" si="18"/>
        <v>0</v>
      </c>
      <c r="Q185" s="121">
        <f>IF(AND(M2_Metrika2!K185 &lt;&gt; "", M2_Metrika2!K185 &lt;&gt; 0), (L185/M2_Metrika2!K185),0)</f>
        <v>0</v>
      </c>
      <c r="R185" s="121">
        <f t="shared" si="16"/>
        <v>0</v>
      </c>
      <c r="S185" s="121">
        <f t="shared" si="17"/>
        <v>0</v>
      </c>
      <c r="T185" s="121">
        <f>IF(AND(M2_Metrika2!K185 &lt;&gt; "", M2_Metrika2!K185 &lt;&gt; 0), (O185/M2_Metrika2!K185),0)</f>
        <v>0</v>
      </c>
      <c r="U185" s="121">
        <f>IF(AND(M2_Metrika2!K185 &lt;&gt; "", M2_Metrika2!K185 &lt;&gt; 0), (P185/M2_Metrika2!K185),0)</f>
        <v>0</v>
      </c>
      <c r="V185" s="81"/>
      <c r="W185" s="121">
        <f t="shared" si="19"/>
        <v>0</v>
      </c>
      <c r="X185" s="196">
        <f t="shared" si="20"/>
        <v>0</v>
      </c>
      <c r="Y185" s="7"/>
      <c r="Z185" s="7"/>
      <c r="AA185" s="7"/>
      <c r="AB185" s="7"/>
      <c r="AC185" s="40"/>
      <c r="AD185" s="40"/>
      <c r="AE185" s="40"/>
      <c r="AF185" s="40"/>
      <c r="AG185" s="40"/>
      <c r="AH185" s="40"/>
      <c r="AI185" s="40"/>
    </row>
    <row r="186" spans="1:35" x14ac:dyDescent="0.25">
      <c r="A186" s="7"/>
      <c r="B186" s="91">
        <v>181</v>
      </c>
      <c r="C186" s="94">
        <v>1</v>
      </c>
      <c r="D186" s="92" t="s">
        <v>17</v>
      </c>
      <c r="E186" s="163" t="s">
        <v>259</v>
      </c>
      <c r="F186" s="93"/>
      <c r="G186" s="30"/>
      <c r="H186" s="30"/>
      <c r="I186" s="30"/>
      <c r="J186" s="78"/>
      <c r="K186" s="78"/>
      <c r="L186" s="78"/>
      <c r="M186" s="78"/>
      <c r="N186" s="78"/>
      <c r="O186" s="193">
        <f t="shared" si="21"/>
        <v>0</v>
      </c>
      <c r="P186" s="193">
        <f t="shared" si="18"/>
        <v>0</v>
      </c>
      <c r="Q186" s="193">
        <f>IF(AND(M2_Metrika2!K186 &lt;&gt; "", M2_Metrika2!K186 &lt;&gt; 0), (L186/M2_Metrika2!K186),0)</f>
        <v>0</v>
      </c>
      <c r="R186" s="193">
        <f t="shared" si="16"/>
        <v>0</v>
      </c>
      <c r="S186" s="193">
        <f t="shared" si="17"/>
        <v>0</v>
      </c>
      <c r="T186" s="193">
        <f>IF(AND(M2_Metrika2!K186 &lt;&gt; "", M2_Metrika2!K186 &lt;&gt; 0), (O186/M2_Metrika2!K186),0)</f>
        <v>0</v>
      </c>
      <c r="U186" s="193">
        <f>IF(AND(M2_Metrika2!K186 &lt;&gt; "", M2_Metrika2!K186 &lt;&gt; 0), (P186/M2_Metrika2!K186),0)</f>
        <v>0</v>
      </c>
      <c r="V186" s="79"/>
      <c r="W186" s="193">
        <f t="shared" si="19"/>
        <v>0</v>
      </c>
      <c r="X186" s="194">
        <f t="shared" si="20"/>
        <v>0</v>
      </c>
      <c r="Y186" s="7"/>
      <c r="Z186" s="7"/>
      <c r="AA186" s="7"/>
      <c r="AB186" s="7"/>
      <c r="AC186" s="40"/>
      <c r="AD186" s="40"/>
      <c r="AE186" s="40"/>
      <c r="AF186" s="40"/>
      <c r="AG186" s="40"/>
      <c r="AH186" s="40"/>
      <c r="AI186" s="40"/>
    </row>
    <row r="187" spans="1:35" x14ac:dyDescent="0.25">
      <c r="A187" s="7"/>
      <c r="B187" s="94">
        <v>182</v>
      </c>
      <c r="C187" s="94">
        <v>2</v>
      </c>
      <c r="D187" s="95" t="s">
        <v>17</v>
      </c>
      <c r="E187" s="164" t="s">
        <v>259</v>
      </c>
      <c r="F187" s="96"/>
      <c r="G187" s="30"/>
      <c r="H187" s="30"/>
      <c r="I187" s="30"/>
      <c r="J187" s="80"/>
      <c r="K187" s="80"/>
      <c r="L187" s="80"/>
      <c r="M187" s="80"/>
      <c r="N187" s="80"/>
      <c r="O187" s="121">
        <f t="shared" si="21"/>
        <v>0</v>
      </c>
      <c r="P187" s="121">
        <f t="shared" si="18"/>
        <v>0</v>
      </c>
      <c r="Q187" s="121">
        <f>IF(AND(M2_Metrika2!K187 &lt;&gt; "", M2_Metrika2!K187 &lt;&gt; 0), (L187/M2_Metrika2!K187),0)</f>
        <v>0</v>
      </c>
      <c r="R187" s="121">
        <f t="shared" si="16"/>
        <v>0</v>
      </c>
      <c r="S187" s="121">
        <f t="shared" si="17"/>
        <v>0</v>
      </c>
      <c r="T187" s="121">
        <f>IF(AND(M2_Metrika2!K187 &lt;&gt; "", M2_Metrika2!K187 &lt;&gt; 0), (O187/M2_Metrika2!K187),0)</f>
        <v>0</v>
      </c>
      <c r="U187" s="121">
        <f>IF(AND(M2_Metrika2!K187 &lt;&gt; "", M2_Metrika2!K187 &lt;&gt; 0), (P187/M2_Metrika2!K187),0)</f>
        <v>0</v>
      </c>
      <c r="V187" s="81"/>
      <c r="W187" s="121">
        <f t="shared" si="19"/>
        <v>0</v>
      </c>
      <c r="X187" s="196">
        <f t="shared" si="20"/>
        <v>0</v>
      </c>
      <c r="Y187" s="7"/>
      <c r="Z187" s="7"/>
      <c r="AA187" s="7"/>
      <c r="AB187" s="7"/>
      <c r="AC187" s="40"/>
      <c r="AD187" s="40"/>
      <c r="AE187" s="40"/>
      <c r="AF187" s="40"/>
      <c r="AG187" s="40"/>
      <c r="AH187" s="40"/>
      <c r="AI187" s="40"/>
    </row>
    <row r="188" spans="1:35" x14ac:dyDescent="0.25">
      <c r="A188" s="7"/>
      <c r="B188" s="94">
        <v>183</v>
      </c>
      <c r="C188" s="94">
        <v>3</v>
      </c>
      <c r="D188" s="95" t="s">
        <v>17</v>
      </c>
      <c r="E188" s="164" t="s">
        <v>259</v>
      </c>
      <c r="F188" s="96"/>
      <c r="G188" s="30"/>
      <c r="H188" s="30"/>
      <c r="I188" s="30"/>
      <c r="J188" s="80"/>
      <c r="K188" s="80"/>
      <c r="L188" s="80"/>
      <c r="M188" s="80"/>
      <c r="N188" s="80"/>
      <c r="O188" s="121">
        <f t="shared" si="21"/>
        <v>0</v>
      </c>
      <c r="P188" s="121">
        <f t="shared" si="18"/>
        <v>0</v>
      </c>
      <c r="Q188" s="121">
        <f>IF(AND(M2_Metrika2!K188 &lt;&gt; "", M2_Metrika2!K188 &lt;&gt; 0), (L188/M2_Metrika2!K188),0)</f>
        <v>0</v>
      </c>
      <c r="R188" s="121">
        <f t="shared" si="16"/>
        <v>0</v>
      </c>
      <c r="S188" s="121">
        <f t="shared" si="17"/>
        <v>0</v>
      </c>
      <c r="T188" s="121">
        <f>IF(AND(M2_Metrika2!K188 &lt;&gt; "", M2_Metrika2!K188 &lt;&gt; 0), (O188/M2_Metrika2!K188),0)</f>
        <v>0</v>
      </c>
      <c r="U188" s="121">
        <f>IF(AND(M2_Metrika2!K188 &lt;&gt; "", M2_Metrika2!K188 &lt;&gt; 0), (P188/M2_Metrika2!K188),0)</f>
        <v>0</v>
      </c>
      <c r="V188" s="81"/>
      <c r="W188" s="121">
        <f t="shared" si="19"/>
        <v>0</v>
      </c>
      <c r="X188" s="196">
        <f t="shared" si="20"/>
        <v>0</v>
      </c>
      <c r="Y188" s="7"/>
      <c r="Z188" s="7"/>
      <c r="AA188" s="7"/>
      <c r="AB188" s="7"/>
      <c r="AC188" s="40"/>
      <c r="AD188" s="40"/>
      <c r="AE188" s="40"/>
      <c r="AF188" s="40"/>
      <c r="AG188" s="40"/>
      <c r="AH188" s="40"/>
      <c r="AI188" s="40"/>
    </row>
    <row r="189" spans="1:35" x14ac:dyDescent="0.25">
      <c r="A189" s="7"/>
      <c r="B189" s="94">
        <v>184</v>
      </c>
      <c r="C189" s="94">
        <v>4</v>
      </c>
      <c r="D189" s="95" t="s">
        <v>17</v>
      </c>
      <c r="E189" s="164" t="s">
        <v>259</v>
      </c>
      <c r="F189" s="96"/>
      <c r="G189" s="30"/>
      <c r="H189" s="30"/>
      <c r="I189" s="30"/>
      <c r="J189" s="80"/>
      <c r="K189" s="80"/>
      <c r="L189" s="80"/>
      <c r="M189" s="80"/>
      <c r="N189" s="80"/>
      <c r="O189" s="121">
        <f t="shared" si="21"/>
        <v>0</v>
      </c>
      <c r="P189" s="121">
        <f t="shared" si="18"/>
        <v>0</v>
      </c>
      <c r="Q189" s="121">
        <f>IF(AND(M2_Metrika2!K189 &lt;&gt; "", M2_Metrika2!K189 &lt;&gt; 0), (L189/M2_Metrika2!K189),0)</f>
        <v>0</v>
      </c>
      <c r="R189" s="121">
        <f t="shared" si="16"/>
        <v>0</v>
      </c>
      <c r="S189" s="121">
        <f t="shared" si="17"/>
        <v>0</v>
      </c>
      <c r="T189" s="121">
        <f>IF(AND(M2_Metrika2!K189 &lt;&gt; "", M2_Metrika2!K189 &lt;&gt; 0), (O189/M2_Metrika2!K189),0)</f>
        <v>0</v>
      </c>
      <c r="U189" s="121">
        <f>IF(AND(M2_Metrika2!K189 &lt;&gt; "", M2_Metrika2!K189 &lt;&gt; 0), (P189/M2_Metrika2!K189),0)</f>
        <v>0</v>
      </c>
      <c r="V189" s="81"/>
      <c r="W189" s="121">
        <f t="shared" si="19"/>
        <v>0</v>
      </c>
      <c r="X189" s="196">
        <f t="shared" si="20"/>
        <v>0</v>
      </c>
      <c r="Y189" s="7"/>
      <c r="Z189" s="7"/>
      <c r="AA189" s="7"/>
      <c r="AB189" s="7"/>
      <c r="AC189" s="40"/>
      <c r="AD189" s="40"/>
      <c r="AE189" s="40"/>
      <c r="AF189" s="40"/>
      <c r="AG189" s="40"/>
      <c r="AH189" s="40"/>
      <c r="AI189" s="40"/>
    </row>
    <row r="190" spans="1:35" x14ac:dyDescent="0.25">
      <c r="A190" s="7"/>
      <c r="B190" s="94">
        <v>185</v>
      </c>
      <c r="C190" s="94">
        <v>5</v>
      </c>
      <c r="D190" s="95" t="s">
        <v>17</v>
      </c>
      <c r="E190" s="164" t="s">
        <v>259</v>
      </c>
      <c r="F190" s="96"/>
      <c r="G190" s="30"/>
      <c r="H190" s="30"/>
      <c r="I190" s="30"/>
      <c r="J190" s="80"/>
      <c r="K190" s="80"/>
      <c r="L190" s="80"/>
      <c r="M190" s="80"/>
      <c r="N190" s="80"/>
      <c r="O190" s="121">
        <f t="shared" si="21"/>
        <v>0</v>
      </c>
      <c r="P190" s="121">
        <f t="shared" si="18"/>
        <v>0</v>
      </c>
      <c r="Q190" s="121">
        <f>IF(AND(M2_Metrika2!K190 &lt;&gt; "", M2_Metrika2!K190 &lt;&gt; 0), (L190/M2_Metrika2!K190),0)</f>
        <v>0</v>
      </c>
      <c r="R190" s="121">
        <f t="shared" si="16"/>
        <v>0</v>
      </c>
      <c r="S190" s="121">
        <f t="shared" si="17"/>
        <v>0</v>
      </c>
      <c r="T190" s="121">
        <f>IF(AND(M2_Metrika2!K190 &lt;&gt; "", M2_Metrika2!K190 &lt;&gt; 0), (O190/M2_Metrika2!K190),0)</f>
        <v>0</v>
      </c>
      <c r="U190" s="121">
        <f>IF(AND(M2_Metrika2!K190 &lt;&gt; "", M2_Metrika2!K190 &lt;&gt; 0), (P190/M2_Metrika2!K190),0)</f>
        <v>0</v>
      </c>
      <c r="V190" s="81"/>
      <c r="W190" s="121">
        <f t="shared" si="19"/>
        <v>0</v>
      </c>
      <c r="X190" s="196">
        <f t="shared" si="20"/>
        <v>0</v>
      </c>
      <c r="Y190" s="7"/>
      <c r="Z190" s="7"/>
      <c r="AA190" s="7"/>
      <c r="AB190" s="7"/>
      <c r="AC190" s="40"/>
      <c r="AD190" s="40"/>
      <c r="AE190" s="40"/>
      <c r="AF190" s="40"/>
      <c r="AG190" s="40"/>
      <c r="AH190" s="40"/>
      <c r="AI190" s="40"/>
    </row>
    <row r="191" spans="1:35" x14ac:dyDescent="0.25">
      <c r="A191" s="7"/>
      <c r="B191" s="94">
        <v>186</v>
      </c>
      <c r="C191" s="94">
        <v>6</v>
      </c>
      <c r="D191" s="95" t="s">
        <v>17</v>
      </c>
      <c r="E191" s="164" t="s">
        <v>259</v>
      </c>
      <c r="F191" s="96"/>
      <c r="G191" s="30"/>
      <c r="H191" s="30"/>
      <c r="I191" s="30"/>
      <c r="J191" s="80"/>
      <c r="K191" s="80"/>
      <c r="L191" s="80"/>
      <c r="M191" s="80"/>
      <c r="N191" s="80"/>
      <c r="O191" s="121">
        <f t="shared" si="21"/>
        <v>0</v>
      </c>
      <c r="P191" s="121">
        <f t="shared" si="18"/>
        <v>0</v>
      </c>
      <c r="Q191" s="121">
        <f>IF(AND(M2_Metrika2!K191 &lt;&gt; "", M2_Metrika2!K191 &lt;&gt; 0), (L191/M2_Metrika2!K191),0)</f>
        <v>0</v>
      </c>
      <c r="R191" s="121">
        <f t="shared" si="16"/>
        <v>0</v>
      </c>
      <c r="S191" s="121">
        <f t="shared" si="17"/>
        <v>0</v>
      </c>
      <c r="T191" s="121">
        <f>IF(AND(M2_Metrika2!K191 &lt;&gt; "", M2_Metrika2!K191 &lt;&gt; 0), (O191/M2_Metrika2!K191),0)</f>
        <v>0</v>
      </c>
      <c r="U191" s="121">
        <f>IF(AND(M2_Metrika2!K191 &lt;&gt; "", M2_Metrika2!K191 &lt;&gt; 0), (P191/M2_Metrika2!K191),0)</f>
        <v>0</v>
      </c>
      <c r="V191" s="81"/>
      <c r="W191" s="121">
        <f t="shared" si="19"/>
        <v>0</v>
      </c>
      <c r="X191" s="196">
        <f t="shared" si="20"/>
        <v>0</v>
      </c>
      <c r="Y191" s="7"/>
      <c r="Z191" s="7"/>
      <c r="AA191" s="7"/>
      <c r="AB191" s="7"/>
      <c r="AC191" s="40"/>
      <c r="AD191" s="40"/>
      <c r="AE191" s="40"/>
      <c r="AF191" s="40"/>
      <c r="AG191" s="40"/>
      <c r="AH191" s="40"/>
      <c r="AI191" s="40"/>
    </row>
    <row r="192" spans="1:35" x14ac:dyDescent="0.25">
      <c r="A192" s="7"/>
      <c r="B192" s="94">
        <v>187</v>
      </c>
      <c r="C192" s="94">
        <v>7</v>
      </c>
      <c r="D192" s="95" t="s">
        <v>17</v>
      </c>
      <c r="E192" s="164" t="s">
        <v>259</v>
      </c>
      <c r="F192" s="96"/>
      <c r="G192" s="30"/>
      <c r="H192" s="30"/>
      <c r="I192" s="30"/>
      <c r="J192" s="80"/>
      <c r="K192" s="80"/>
      <c r="L192" s="80"/>
      <c r="M192" s="80"/>
      <c r="N192" s="80"/>
      <c r="O192" s="121">
        <f t="shared" si="21"/>
        <v>0</v>
      </c>
      <c r="P192" s="121">
        <f t="shared" si="18"/>
        <v>0</v>
      </c>
      <c r="Q192" s="121">
        <f>IF(AND(M2_Metrika2!K192 &lt;&gt; "", M2_Metrika2!K192 &lt;&gt; 0), (L192/M2_Metrika2!K192),0)</f>
        <v>0</v>
      </c>
      <c r="R192" s="121">
        <f t="shared" si="16"/>
        <v>0</v>
      </c>
      <c r="S192" s="121">
        <f t="shared" si="17"/>
        <v>0</v>
      </c>
      <c r="T192" s="121">
        <f>IF(AND(M2_Metrika2!K192 &lt;&gt; "", M2_Metrika2!K192 &lt;&gt; 0), (O192/M2_Metrika2!K192),0)</f>
        <v>0</v>
      </c>
      <c r="U192" s="121">
        <f>IF(AND(M2_Metrika2!K192 &lt;&gt; "", M2_Metrika2!K192 &lt;&gt; 0), (P192/M2_Metrika2!K192),0)</f>
        <v>0</v>
      </c>
      <c r="V192" s="81"/>
      <c r="W192" s="121">
        <f t="shared" si="19"/>
        <v>0</v>
      </c>
      <c r="X192" s="196">
        <f t="shared" si="20"/>
        <v>0</v>
      </c>
      <c r="Y192" s="7"/>
      <c r="Z192" s="7"/>
      <c r="AA192" s="7"/>
      <c r="AB192" s="7"/>
      <c r="AC192" s="40"/>
      <c r="AD192" s="40"/>
      <c r="AE192" s="40"/>
      <c r="AF192" s="40"/>
      <c r="AG192" s="40"/>
      <c r="AH192" s="40"/>
      <c r="AI192" s="40"/>
    </row>
    <row r="193" spans="1:35" x14ac:dyDescent="0.25">
      <c r="A193" s="7"/>
      <c r="B193" s="94">
        <v>188</v>
      </c>
      <c r="C193" s="94">
        <v>8</v>
      </c>
      <c r="D193" s="95" t="s">
        <v>17</v>
      </c>
      <c r="E193" s="164" t="s">
        <v>259</v>
      </c>
      <c r="F193" s="96"/>
      <c r="G193" s="30"/>
      <c r="H193" s="30"/>
      <c r="I193" s="30"/>
      <c r="J193" s="80"/>
      <c r="K193" s="80"/>
      <c r="L193" s="80"/>
      <c r="M193" s="80"/>
      <c r="N193" s="80"/>
      <c r="O193" s="121">
        <f t="shared" si="21"/>
        <v>0</v>
      </c>
      <c r="P193" s="121">
        <f t="shared" si="18"/>
        <v>0</v>
      </c>
      <c r="Q193" s="121">
        <f>IF(AND(M2_Metrika2!K193 &lt;&gt; "", M2_Metrika2!K193 &lt;&gt; 0), (L193/M2_Metrika2!K193),0)</f>
        <v>0</v>
      </c>
      <c r="R193" s="121">
        <f t="shared" si="16"/>
        <v>0</v>
      </c>
      <c r="S193" s="121">
        <f t="shared" si="17"/>
        <v>0</v>
      </c>
      <c r="T193" s="121">
        <f>IF(AND(M2_Metrika2!K193 &lt;&gt; "", M2_Metrika2!K193 &lt;&gt; 0), (O193/M2_Metrika2!K193),0)</f>
        <v>0</v>
      </c>
      <c r="U193" s="121">
        <f>IF(AND(M2_Metrika2!K193 &lt;&gt; "", M2_Metrika2!K193 &lt;&gt; 0), (P193/M2_Metrika2!K193),0)</f>
        <v>0</v>
      </c>
      <c r="V193" s="81"/>
      <c r="W193" s="121">
        <f t="shared" si="19"/>
        <v>0</v>
      </c>
      <c r="X193" s="196">
        <f t="shared" si="20"/>
        <v>0</v>
      </c>
      <c r="Y193" s="7"/>
      <c r="Z193" s="7"/>
      <c r="AA193" s="7"/>
      <c r="AB193" s="7"/>
      <c r="AC193" s="40"/>
      <c r="AD193" s="40"/>
      <c r="AE193" s="40"/>
      <c r="AF193" s="40"/>
      <c r="AG193" s="40"/>
      <c r="AH193" s="40"/>
      <c r="AI193" s="40"/>
    </row>
    <row r="194" spans="1:35" x14ac:dyDescent="0.25">
      <c r="A194" s="7"/>
      <c r="B194" s="94">
        <v>189</v>
      </c>
      <c r="C194" s="94">
        <v>9</v>
      </c>
      <c r="D194" s="95" t="s">
        <v>17</v>
      </c>
      <c r="E194" s="164" t="s">
        <v>259</v>
      </c>
      <c r="F194" s="96"/>
      <c r="G194" s="30"/>
      <c r="H194" s="30"/>
      <c r="I194" s="30"/>
      <c r="J194" s="80"/>
      <c r="K194" s="80"/>
      <c r="L194" s="80"/>
      <c r="M194" s="80"/>
      <c r="N194" s="80"/>
      <c r="O194" s="121">
        <f t="shared" si="21"/>
        <v>0</v>
      </c>
      <c r="P194" s="121">
        <f t="shared" si="18"/>
        <v>0</v>
      </c>
      <c r="Q194" s="121">
        <f>IF(AND(M2_Metrika2!K194 &lt;&gt; "", M2_Metrika2!K194 &lt;&gt; 0), (L194/M2_Metrika2!K194),0)</f>
        <v>0</v>
      </c>
      <c r="R194" s="121">
        <f t="shared" si="16"/>
        <v>0</v>
      </c>
      <c r="S194" s="121">
        <f t="shared" si="17"/>
        <v>0</v>
      </c>
      <c r="T194" s="121">
        <f>IF(AND(M2_Metrika2!K194 &lt;&gt; "", M2_Metrika2!K194 &lt;&gt; 0), (O194/M2_Metrika2!K194),0)</f>
        <v>0</v>
      </c>
      <c r="U194" s="121">
        <f>IF(AND(M2_Metrika2!K194 &lt;&gt; "", M2_Metrika2!K194 &lt;&gt; 0), (P194/M2_Metrika2!K194),0)</f>
        <v>0</v>
      </c>
      <c r="V194" s="81"/>
      <c r="W194" s="121">
        <f t="shared" si="19"/>
        <v>0</v>
      </c>
      <c r="X194" s="196">
        <f t="shared" si="20"/>
        <v>0</v>
      </c>
      <c r="Y194" s="7"/>
      <c r="Z194" s="7"/>
      <c r="AA194" s="7"/>
      <c r="AB194" s="7"/>
      <c r="AC194" s="40"/>
      <c r="AD194" s="40"/>
      <c r="AE194" s="40"/>
      <c r="AF194" s="40"/>
      <c r="AG194" s="40"/>
      <c r="AH194" s="40"/>
      <c r="AI194" s="40"/>
    </row>
    <row r="195" spans="1:35" x14ac:dyDescent="0.25">
      <c r="A195" s="7"/>
      <c r="B195" s="94">
        <v>190</v>
      </c>
      <c r="C195" s="94">
        <v>10</v>
      </c>
      <c r="D195" s="95" t="s">
        <v>17</v>
      </c>
      <c r="E195" s="164" t="s">
        <v>259</v>
      </c>
      <c r="F195" s="96"/>
      <c r="G195" s="30"/>
      <c r="H195" s="30"/>
      <c r="I195" s="30"/>
      <c r="J195" s="80"/>
      <c r="K195" s="80"/>
      <c r="L195" s="80"/>
      <c r="M195" s="80"/>
      <c r="N195" s="80"/>
      <c r="O195" s="121">
        <f t="shared" si="21"/>
        <v>0</v>
      </c>
      <c r="P195" s="121">
        <f t="shared" si="18"/>
        <v>0</v>
      </c>
      <c r="Q195" s="121">
        <f>IF(AND(M2_Metrika2!K195 &lt;&gt; "", M2_Metrika2!K195 &lt;&gt; 0), (L195/M2_Metrika2!K195),0)</f>
        <v>0</v>
      </c>
      <c r="R195" s="121">
        <f t="shared" si="16"/>
        <v>0</v>
      </c>
      <c r="S195" s="121">
        <f t="shared" si="17"/>
        <v>0</v>
      </c>
      <c r="T195" s="121">
        <f>IF(AND(M2_Metrika2!K195 &lt;&gt; "", M2_Metrika2!K195 &lt;&gt; 0), (O195/M2_Metrika2!K195),0)</f>
        <v>0</v>
      </c>
      <c r="U195" s="121">
        <f>IF(AND(M2_Metrika2!K195 &lt;&gt; "", M2_Metrika2!K195 &lt;&gt; 0), (P195/M2_Metrika2!K195),0)</f>
        <v>0</v>
      </c>
      <c r="V195" s="81"/>
      <c r="W195" s="121">
        <f t="shared" si="19"/>
        <v>0</v>
      </c>
      <c r="X195" s="196">
        <f t="shared" si="20"/>
        <v>0</v>
      </c>
      <c r="Y195" s="7"/>
      <c r="Z195" s="7"/>
      <c r="AA195" s="7"/>
      <c r="AB195" s="7"/>
      <c r="AC195" s="40"/>
      <c r="AD195" s="40"/>
      <c r="AE195" s="40"/>
      <c r="AF195" s="40"/>
      <c r="AG195" s="40"/>
      <c r="AH195" s="40"/>
      <c r="AI195" s="40"/>
    </row>
    <row r="196" spans="1:35" x14ac:dyDescent="0.25">
      <c r="A196" s="7"/>
      <c r="B196" s="94">
        <v>191</v>
      </c>
      <c r="C196" s="94">
        <v>11</v>
      </c>
      <c r="D196" s="95" t="s">
        <v>17</v>
      </c>
      <c r="E196" s="164" t="s">
        <v>259</v>
      </c>
      <c r="F196" s="96"/>
      <c r="G196" s="30"/>
      <c r="H196" s="30"/>
      <c r="I196" s="30"/>
      <c r="J196" s="80"/>
      <c r="K196" s="80"/>
      <c r="L196" s="80"/>
      <c r="M196" s="80"/>
      <c r="N196" s="80"/>
      <c r="O196" s="121">
        <f t="shared" si="21"/>
        <v>0</v>
      </c>
      <c r="P196" s="121">
        <f t="shared" si="18"/>
        <v>0</v>
      </c>
      <c r="Q196" s="121">
        <f>IF(AND(M2_Metrika2!K196 &lt;&gt; "", M2_Metrika2!K196 &lt;&gt; 0), (L196/M2_Metrika2!K196),0)</f>
        <v>0</v>
      </c>
      <c r="R196" s="121">
        <f t="shared" si="16"/>
        <v>0</v>
      </c>
      <c r="S196" s="121">
        <f t="shared" si="17"/>
        <v>0</v>
      </c>
      <c r="T196" s="121">
        <f>IF(AND(M2_Metrika2!K196 &lt;&gt; "", M2_Metrika2!K196 &lt;&gt; 0), (O196/M2_Metrika2!K196),0)</f>
        <v>0</v>
      </c>
      <c r="U196" s="121">
        <f>IF(AND(M2_Metrika2!K196 &lt;&gt; "", M2_Metrika2!K196 &lt;&gt; 0), (P196/M2_Metrika2!K196),0)</f>
        <v>0</v>
      </c>
      <c r="V196" s="81"/>
      <c r="W196" s="121">
        <f t="shared" si="19"/>
        <v>0</v>
      </c>
      <c r="X196" s="196">
        <f t="shared" si="20"/>
        <v>0</v>
      </c>
      <c r="Y196" s="7"/>
      <c r="Z196" s="7"/>
      <c r="AA196" s="7"/>
      <c r="AB196" s="7"/>
      <c r="AC196" s="40"/>
      <c r="AD196" s="40"/>
      <c r="AE196" s="40"/>
      <c r="AF196" s="40"/>
      <c r="AG196" s="40"/>
      <c r="AH196" s="40"/>
      <c r="AI196" s="40"/>
    </row>
    <row r="197" spans="1:35" x14ac:dyDescent="0.25">
      <c r="A197" s="7"/>
      <c r="B197" s="94">
        <v>192</v>
      </c>
      <c r="C197" s="94">
        <v>12</v>
      </c>
      <c r="D197" s="95" t="s">
        <v>17</v>
      </c>
      <c r="E197" s="164" t="s">
        <v>259</v>
      </c>
      <c r="F197" s="96"/>
      <c r="G197" s="30"/>
      <c r="H197" s="30"/>
      <c r="I197" s="30"/>
      <c r="J197" s="80"/>
      <c r="K197" s="80"/>
      <c r="L197" s="80"/>
      <c r="M197" s="80"/>
      <c r="N197" s="80"/>
      <c r="O197" s="121">
        <f t="shared" si="21"/>
        <v>0</v>
      </c>
      <c r="P197" s="121">
        <f t="shared" si="18"/>
        <v>0</v>
      </c>
      <c r="Q197" s="121">
        <f>IF(AND(M2_Metrika2!K197 &lt;&gt; "", M2_Metrika2!K197 &lt;&gt; 0), (L197/M2_Metrika2!K197),0)</f>
        <v>0</v>
      </c>
      <c r="R197" s="121">
        <f t="shared" si="16"/>
        <v>0</v>
      </c>
      <c r="S197" s="121">
        <f t="shared" si="17"/>
        <v>0</v>
      </c>
      <c r="T197" s="121">
        <f>IF(AND(M2_Metrika2!K197 &lt;&gt; "", M2_Metrika2!K197 &lt;&gt; 0), (O197/M2_Metrika2!K197),0)</f>
        <v>0</v>
      </c>
      <c r="U197" s="121">
        <f>IF(AND(M2_Metrika2!K197 &lt;&gt; "", M2_Metrika2!K197 &lt;&gt; 0), (P197/M2_Metrika2!K197),0)</f>
        <v>0</v>
      </c>
      <c r="V197" s="81"/>
      <c r="W197" s="121">
        <f t="shared" si="19"/>
        <v>0</v>
      </c>
      <c r="X197" s="196">
        <f t="shared" si="20"/>
        <v>0</v>
      </c>
      <c r="Y197" s="7"/>
      <c r="Z197" s="7"/>
      <c r="AA197" s="7"/>
      <c r="AB197" s="7"/>
      <c r="AC197" s="40"/>
      <c r="AD197" s="40"/>
      <c r="AE197" s="40"/>
      <c r="AF197" s="40"/>
      <c r="AG197" s="40"/>
      <c r="AH197" s="40"/>
      <c r="AI197" s="40"/>
    </row>
    <row r="198" spans="1:35" x14ac:dyDescent="0.25">
      <c r="A198" s="7"/>
      <c r="B198" s="94">
        <v>193</v>
      </c>
      <c r="C198" s="94">
        <v>13</v>
      </c>
      <c r="D198" s="95" t="s">
        <v>17</v>
      </c>
      <c r="E198" s="164" t="s">
        <v>259</v>
      </c>
      <c r="F198" s="96"/>
      <c r="G198" s="30"/>
      <c r="H198" s="30"/>
      <c r="I198" s="30"/>
      <c r="J198" s="80"/>
      <c r="K198" s="80"/>
      <c r="L198" s="80"/>
      <c r="M198" s="80"/>
      <c r="N198" s="80"/>
      <c r="O198" s="121">
        <f t="shared" si="21"/>
        <v>0</v>
      </c>
      <c r="P198" s="121">
        <f t="shared" si="18"/>
        <v>0</v>
      </c>
      <c r="Q198" s="121">
        <f>IF(AND(M2_Metrika2!K198 &lt;&gt; "", M2_Metrika2!K198 &lt;&gt; 0), (L198/M2_Metrika2!K198),0)</f>
        <v>0</v>
      </c>
      <c r="R198" s="121">
        <f t="shared" ref="R198:R261" si="22">IF(AND(K198 &lt;&gt; "", K198 &lt;&gt; 0), (M198/K198),0)</f>
        <v>0</v>
      </c>
      <c r="S198" s="121">
        <f t="shared" ref="S198:S261" si="23">IF(AND(K198 &lt;&gt; "", K198 &lt;&gt; 0), (N198/K198),0)</f>
        <v>0</v>
      </c>
      <c r="T198" s="121">
        <f>IF(AND(M2_Metrika2!K198 &lt;&gt; "", M2_Metrika2!K198 &lt;&gt; 0), (O198/M2_Metrika2!K198),0)</f>
        <v>0</v>
      </c>
      <c r="U198" s="121">
        <f>IF(AND(M2_Metrika2!K198 &lt;&gt; "", M2_Metrika2!K198 &lt;&gt; 0), (P198/M2_Metrika2!K198),0)</f>
        <v>0</v>
      </c>
      <c r="V198" s="81"/>
      <c r="W198" s="121">
        <f t="shared" si="19"/>
        <v>0</v>
      </c>
      <c r="X198" s="196">
        <f t="shared" si="20"/>
        <v>0</v>
      </c>
      <c r="Y198" s="7"/>
      <c r="Z198" s="7"/>
      <c r="AA198" s="7"/>
      <c r="AB198" s="7"/>
      <c r="AC198" s="40"/>
      <c r="AD198" s="40"/>
      <c r="AE198" s="40"/>
      <c r="AF198" s="40"/>
      <c r="AG198" s="40"/>
      <c r="AH198" s="40"/>
      <c r="AI198" s="40"/>
    </row>
    <row r="199" spans="1:35" x14ac:dyDescent="0.25">
      <c r="A199" s="7"/>
      <c r="B199" s="94">
        <v>194</v>
      </c>
      <c r="C199" s="94">
        <v>14</v>
      </c>
      <c r="D199" s="95" t="s">
        <v>17</v>
      </c>
      <c r="E199" s="164" t="s">
        <v>259</v>
      </c>
      <c r="F199" s="96"/>
      <c r="G199" s="30"/>
      <c r="H199" s="30"/>
      <c r="I199" s="30"/>
      <c r="J199" s="80"/>
      <c r="K199" s="80"/>
      <c r="L199" s="80"/>
      <c r="M199" s="80"/>
      <c r="N199" s="80"/>
      <c r="O199" s="121">
        <f t="shared" si="21"/>
        <v>0</v>
      </c>
      <c r="P199" s="121">
        <f t="shared" ref="P199:P262" si="24">IF(AND(L199&gt;0,M199&gt;0,N199&gt;0), L199+M199+N199,0)</f>
        <v>0</v>
      </c>
      <c r="Q199" s="121">
        <f>IF(AND(M2_Metrika2!K199 &lt;&gt; "", M2_Metrika2!K199 &lt;&gt; 0), (L199/M2_Metrika2!K199),0)</f>
        <v>0</v>
      </c>
      <c r="R199" s="121">
        <f t="shared" si="22"/>
        <v>0</v>
      </c>
      <c r="S199" s="121">
        <f t="shared" si="23"/>
        <v>0</v>
      </c>
      <c r="T199" s="121">
        <f>IF(AND(M2_Metrika2!K199 &lt;&gt; "", M2_Metrika2!K199 &lt;&gt; 0), (O199/M2_Metrika2!K199),0)</f>
        <v>0</v>
      </c>
      <c r="U199" s="121">
        <f>IF(AND(M2_Metrika2!K199 &lt;&gt; "", M2_Metrika2!K199 &lt;&gt; 0), (P199/M2_Metrika2!K199),0)</f>
        <v>0</v>
      </c>
      <c r="V199" s="81"/>
      <c r="W199" s="121">
        <f t="shared" ref="W199:W262" si="25">IF(AND($AA$7 &lt;&gt; "", $AA$7 &lt;&gt; 0), ((J199*T199)/$AA$7),0)</f>
        <v>0</v>
      </c>
      <c r="X199" s="196">
        <f t="shared" ref="X199:X262" si="26">IF(AND($AA$8 &lt;&gt; "", $AA$8 &lt;&gt; 0), ((J199*U199)/$AA$8),0)</f>
        <v>0</v>
      </c>
      <c r="Y199" s="7"/>
      <c r="Z199" s="7"/>
      <c r="AA199" s="7"/>
      <c r="AB199" s="7"/>
      <c r="AC199" s="40"/>
      <c r="AD199" s="40"/>
      <c r="AE199" s="40"/>
      <c r="AF199" s="40"/>
      <c r="AG199" s="40"/>
      <c r="AH199" s="40"/>
      <c r="AI199" s="40"/>
    </row>
    <row r="200" spans="1:35" ht="15.75" customHeight="1" thickBot="1" x14ac:dyDescent="0.3">
      <c r="A200" s="7"/>
      <c r="B200" s="94">
        <v>195</v>
      </c>
      <c r="C200" s="94">
        <v>15</v>
      </c>
      <c r="D200" s="95" t="s">
        <v>17</v>
      </c>
      <c r="E200" s="164" t="s">
        <v>259</v>
      </c>
      <c r="F200" s="96"/>
      <c r="G200" s="82"/>
      <c r="H200" s="83"/>
      <c r="I200" s="83"/>
      <c r="J200" s="80"/>
      <c r="K200" s="80"/>
      <c r="L200" s="80"/>
      <c r="M200" s="80"/>
      <c r="N200" s="80"/>
      <c r="O200" s="121">
        <f t="shared" ref="O200:O263" si="27">IF(AND(L200&gt;0,M200&gt;0), L200+M200,0)</f>
        <v>0</v>
      </c>
      <c r="P200" s="121">
        <f t="shared" si="24"/>
        <v>0</v>
      </c>
      <c r="Q200" s="121">
        <f>IF(AND(M2_Metrika2!K200 &lt;&gt; "", M2_Metrika2!K200 &lt;&gt; 0), (L200/M2_Metrika2!K200),0)</f>
        <v>0</v>
      </c>
      <c r="R200" s="121">
        <f t="shared" si="22"/>
        <v>0</v>
      </c>
      <c r="S200" s="121">
        <f t="shared" si="23"/>
        <v>0</v>
      </c>
      <c r="T200" s="121">
        <f>IF(AND(M2_Metrika2!K200 &lt;&gt; "", M2_Metrika2!K200 &lt;&gt; 0), (O200/M2_Metrika2!K200),0)</f>
        <v>0</v>
      </c>
      <c r="U200" s="121">
        <f>IF(AND(M2_Metrika2!K200 &lt;&gt; "", M2_Metrika2!K200 &lt;&gt; 0), (P200/M2_Metrika2!K200),0)</f>
        <v>0</v>
      </c>
      <c r="V200" s="81"/>
      <c r="W200" s="121">
        <f t="shared" si="25"/>
        <v>0</v>
      </c>
      <c r="X200" s="196">
        <f t="shared" si="26"/>
        <v>0</v>
      </c>
      <c r="Y200" s="7"/>
      <c r="Z200" s="7"/>
      <c r="AA200" s="7"/>
      <c r="AB200" s="7"/>
      <c r="AC200" s="40"/>
      <c r="AD200" s="40"/>
      <c r="AE200" s="40"/>
      <c r="AF200" s="40"/>
      <c r="AG200" s="40"/>
      <c r="AH200" s="40"/>
      <c r="AI200" s="40"/>
    </row>
    <row r="201" spans="1:35" x14ac:dyDescent="0.25">
      <c r="A201" s="7"/>
      <c r="B201" s="91">
        <v>196</v>
      </c>
      <c r="C201" s="94">
        <v>1</v>
      </c>
      <c r="D201" s="92" t="s">
        <v>18</v>
      </c>
      <c r="E201" s="163" t="s">
        <v>259</v>
      </c>
      <c r="F201" s="93"/>
      <c r="G201" s="30"/>
      <c r="H201" s="30"/>
      <c r="I201" s="30"/>
      <c r="J201" s="78"/>
      <c r="K201" s="78"/>
      <c r="L201" s="78"/>
      <c r="M201" s="78"/>
      <c r="N201" s="78"/>
      <c r="O201" s="193">
        <f t="shared" si="27"/>
        <v>0</v>
      </c>
      <c r="P201" s="193">
        <f t="shared" si="24"/>
        <v>0</v>
      </c>
      <c r="Q201" s="193">
        <f>IF(AND(M2_Metrika2!K201 &lt;&gt; "", M2_Metrika2!K201 &lt;&gt; 0), (L201/M2_Metrika2!K201),0)</f>
        <v>0</v>
      </c>
      <c r="R201" s="193">
        <f t="shared" si="22"/>
        <v>0</v>
      </c>
      <c r="S201" s="193">
        <f t="shared" si="23"/>
        <v>0</v>
      </c>
      <c r="T201" s="193">
        <f>IF(AND(M2_Metrika2!K201 &lt;&gt; "", M2_Metrika2!K201 &lt;&gt; 0), (O201/M2_Metrika2!K201),0)</f>
        <v>0</v>
      </c>
      <c r="U201" s="193">
        <f>IF(AND(M2_Metrika2!K201 &lt;&gt; "", M2_Metrika2!K201 &lt;&gt; 0), (P201/M2_Metrika2!K201),0)</f>
        <v>0</v>
      </c>
      <c r="V201" s="79"/>
      <c r="W201" s="193">
        <f t="shared" si="25"/>
        <v>0</v>
      </c>
      <c r="X201" s="194">
        <f t="shared" si="26"/>
        <v>0</v>
      </c>
      <c r="Y201" s="7"/>
      <c r="Z201" s="7"/>
      <c r="AA201" s="7"/>
      <c r="AB201" s="7"/>
      <c r="AC201" s="40"/>
      <c r="AD201" s="40"/>
      <c r="AE201" s="40"/>
      <c r="AF201" s="40"/>
      <c r="AG201" s="40"/>
      <c r="AH201" s="40"/>
      <c r="AI201" s="40"/>
    </row>
    <row r="202" spans="1:35" x14ac:dyDescent="0.25">
      <c r="A202" s="7"/>
      <c r="B202" s="94">
        <v>197</v>
      </c>
      <c r="C202" s="94">
        <v>2</v>
      </c>
      <c r="D202" s="95" t="s">
        <v>18</v>
      </c>
      <c r="E202" s="164" t="s">
        <v>259</v>
      </c>
      <c r="F202" s="96"/>
      <c r="G202" s="30"/>
      <c r="H202" s="30"/>
      <c r="I202" s="30"/>
      <c r="J202" s="80"/>
      <c r="K202" s="80"/>
      <c r="L202" s="80"/>
      <c r="M202" s="80"/>
      <c r="N202" s="80"/>
      <c r="O202" s="121">
        <f t="shared" si="27"/>
        <v>0</v>
      </c>
      <c r="P202" s="121">
        <f t="shared" si="24"/>
        <v>0</v>
      </c>
      <c r="Q202" s="121">
        <f>IF(AND(M2_Metrika2!K202 &lt;&gt; "", M2_Metrika2!K202 &lt;&gt; 0), (L202/M2_Metrika2!K202),0)</f>
        <v>0</v>
      </c>
      <c r="R202" s="121">
        <f t="shared" si="22"/>
        <v>0</v>
      </c>
      <c r="S202" s="121">
        <f t="shared" si="23"/>
        <v>0</v>
      </c>
      <c r="T202" s="121">
        <f>IF(AND(M2_Metrika2!K202 &lt;&gt; "", M2_Metrika2!K202 &lt;&gt; 0), (O202/M2_Metrika2!K202),0)</f>
        <v>0</v>
      </c>
      <c r="U202" s="121">
        <f>IF(AND(M2_Metrika2!K202 &lt;&gt; "", M2_Metrika2!K202 &lt;&gt; 0), (P202/M2_Metrika2!K202),0)</f>
        <v>0</v>
      </c>
      <c r="V202" s="81"/>
      <c r="W202" s="121">
        <f t="shared" si="25"/>
        <v>0</v>
      </c>
      <c r="X202" s="196">
        <f t="shared" si="26"/>
        <v>0</v>
      </c>
      <c r="Y202" s="7"/>
      <c r="Z202" s="7"/>
      <c r="AA202" s="7"/>
      <c r="AB202" s="7"/>
      <c r="AC202" s="40"/>
      <c r="AD202" s="40"/>
      <c r="AE202" s="40"/>
      <c r="AF202" s="40"/>
      <c r="AG202" s="40"/>
      <c r="AH202" s="40"/>
      <c r="AI202" s="40"/>
    </row>
    <row r="203" spans="1:35" x14ac:dyDescent="0.25">
      <c r="A203" s="7"/>
      <c r="B203" s="94">
        <v>198</v>
      </c>
      <c r="C203" s="94">
        <v>3</v>
      </c>
      <c r="D203" s="95" t="s">
        <v>18</v>
      </c>
      <c r="E203" s="164" t="s">
        <v>259</v>
      </c>
      <c r="F203" s="96"/>
      <c r="G203" s="30"/>
      <c r="H203" s="30"/>
      <c r="I203" s="30"/>
      <c r="J203" s="80"/>
      <c r="K203" s="80"/>
      <c r="L203" s="80"/>
      <c r="M203" s="80"/>
      <c r="N203" s="80"/>
      <c r="O203" s="121">
        <f t="shared" si="27"/>
        <v>0</v>
      </c>
      <c r="P203" s="121">
        <f t="shared" si="24"/>
        <v>0</v>
      </c>
      <c r="Q203" s="121">
        <f>IF(AND(M2_Metrika2!K203 &lt;&gt; "", M2_Metrika2!K203 &lt;&gt; 0), (L203/M2_Metrika2!K203),0)</f>
        <v>0</v>
      </c>
      <c r="R203" s="121">
        <f t="shared" si="22"/>
        <v>0</v>
      </c>
      <c r="S203" s="121">
        <f t="shared" si="23"/>
        <v>0</v>
      </c>
      <c r="T203" s="121">
        <f>IF(AND(M2_Metrika2!K203 &lt;&gt; "", M2_Metrika2!K203 &lt;&gt; 0), (O203/M2_Metrika2!K203),0)</f>
        <v>0</v>
      </c>
      <c r="U203" s="121">
        <f>IF(AND(M2_Metrika2!K203 &lt;&gt; "", M2_Metrika2!K203 &lt;&gt; 0), (P203/M2_Metrika2!K203),0)</f>
        <v>0</v>
      </c>
      <c r="V203" s="81"/>
      <c r="W203" s="121">
        <f t="shared" si="25"/>
        <v>0</v>
      </c>
      <c r="X203" s="196">
        <f t="shared" si="26"/>
        <v>0</v>
      </c>
      <c r="Y203" s="7"/>
      <c r="Z203" s="7"/>
      <c r="AA203" s="7"/>
      <c r="AB203" s="7"/>
      <c r="AC203" s="40"/>
      <c r="AD203" s="40"/>
      <c r="AE203" s="40"/>
      <c r="AF203" s="40"/>
      <c r="AG203" s="40"/>
      <c r="AH203" s="40"/>
      <c r="AI203" s="40"/>
    </row>
    <row r="204" spans="1:35" x14ac:dyDescent="0.25">
      <c r="A204" s="7"/>
      <c r="B204" s="94">
        <v>199</v>
      </c>
      <c r="C204" s="94">
        <v>4</v>
      </c>
      <c r="D204" s="95" t="s">
        <v>18</v>
      </c>
      <c r="E204" s="164" t="s">
        <v>259</v>
      </c>
      <c r="F204" s="96"/>
      <c r="G204" s="30"/>
      <c r="H204" s="30"/>
      <c r="I204" s="30"/>
      <c r="J204" s="80"/>
      <c r="K204" s="80"/>
      <c r="L204" s="80"/>
      <c r="M204" s="80"/>
      <c r="N204" s="80"/>
      <c r="O204" s="121">
        <f t="shared" si="27"/>
        <v>0</v>
      </c>
      <c r="P204" s="121">
        <f t="shared" si="24"/>
        <v>0</v>
      </c>
      <c r="Q204" s="121">
        <f>IF(AND(M2_Metrika2!K204 &lt;&gt; "", M2_Metrika2!K204 &lt;&gt; 0), (L204/M2_Metrika2!K204),0)</f>
        <v>0</v>
      </c>
      <c r="R204" s="121">
        <f t="shared" si="22"/>
        <v>0</v>
      </c>
      <c r="S204" s="121">
        <f t="shared" si="23"/>
        <v>0</v>
      </c>
      <c r="T204" s="121">
        <f>IF(AND(M2_Metrika2!K204 &lt;&gt; "", M2_Metrika2!K204 &lt;&gt; 0), (O204/M2_Metrika2!K204),0)</f>
        <v>0</v>
      </c>
      <c r="U204" s="121">
        <f>IF(AND(M2_Metrika2!K204 &lt;&gt; "", M2_Metrika2!K204 &lt;&gt; 0), (P204/M2_Metrika2!K204),0)</f>
        <v>0</v>
      </c>
      <c r="V204" s="81"/>
      <c r="W204" s="121">
        <f t="shared" si="25"/>
        <v>0</v>
      </c>
      <c r="X204" s="196">
        <f t="shared" si="26"/>
        <v>0</v>
      </c>
      <c r="Y204" s="7"/>
      <c r="Z204" s="7"/>
      <c r="AA204" s="7"/>
      <c r="AB204" s="7"/>
      <c r="AC204" s="40"/>
      <c r="AD204" s="40"/>
      <c r="AE204" s="40"/>
      <c r="AF204" s="40"/>
      <c r="AG204" s="40"/>
      <c r="AH204" s="40"/>
      <c r="AI204" s="40"/>
    </row>
    <row r="205" spans="1:35" x14ac:dyDescent="0.25">
      <c r="A205" s="7"/>
      <c r="B205" s="94">
        <v>200</v>
      </c>
      <c r="C205" s="94">
        <v>5</v>
      </c>
      <c r="D205" s="95" t="s">
        <v>18</v>
      </c>
      <c r="E205" s="164" t="s">
        <v>259</v>
      </c>
      <c r="F205" s="96"/>
      <c r="G205" s="30"/>
      <c r="H205" s="30"/>
      <c r="I205" s="30"/>
      <c r="J205" s="80"/>
      <c r="K205" s="80"/>
      <c r="L205" s="80"/>
      <c r="M205" s="80"/>
      <c r="N205" s="80"/>
      <c r="O205" s="121">
        <f t="shared" si="27"/>
        <v>0</v>
      </c>
      <c r="P205" s="121">
        <f t="shared" si="24"/>
        <v>0</v>
      </c>
      <c r="Q205" s="121">
        <f>IF(AND(M2_Metrika2!K205 &lt;&gt; "", M2_Metrika2!K205 &lt;&gt; 0), (L205/M2_Metrika2!K205),0)</f>
        <v>0</v>
      </c>
      <c r="R205" s="121">
        <f t="shared" si="22"/>
        <v>0</v>
      </c>
      <c r="S205" s="121">
        <f t="shared" si="23"/>
        <v>0</v>
      </c>
      <c r="T205" s="121">
        <f>IF(AND(M2_Metrika2!K205 &lt;&gt; "", M2_Metrika2!K205 &lt;&gt; 0), (O205/M2_Metrika2!K205),0)</f>
        <v>0</v>
      </c>
      <c r="U205" s="121">
        <f>IF(AND(M2_Metrika2!K205 &lt;&gt; "", M2_Metrika2!K205 &lt;&gt; 0), (P205/M2_Metrika2!K205),0)</f>
        <v>0</v>
      </c>
      <c r="V205" s="81"/>
      <c r="W205" s="121">
        <f t="shared" si="25"/>
        <v>0</v>
      </c>
      <c r="X205" s="196">
        <f t="shared" si="26"/>
        <v>0</v>
      </c>
      <c r="Y205" s="7"/>
      <c r="Z205" s="7"/>
      <c r="AA205" s="7"/>
      <c r="AB205" s="7"/>
      <c r="AC205" s="40"/>
      <c r="AD205" s="40"/>
      <c r="AE205" s="40"/>
      <c r="AF205" s="40"/>
      <c r="AG205" s="40"/>
      <c r="AH205" s="40"/>
      <c r="AI205" s="40"/>
    </row>
    <row r="206" spans="1:35" x14ac:dyDescent="0.25">
      <c r="A206" s="7"/>
      <c r="B206" s="94">
        <v>201</v>
      </c>
      <c r="C206" s="94">
        <v>6</v>
      </c>
      <c r="D206" s="95" t="s">
        <v>18</v>
      </c>
      <c r="E206" s="164" t="s">
        <v>259</v>
      </c>
      <c r="F206" s="96"/>
      <c r="G206" s="30"/>
      <c r="H206" s="30"/>
      <c r="I206" s="30"/>
      <c r="J206" s="80"/>
      <c r="K206" s="80"/>
      <c r="L206" s="80"/>
      <c r="M206" s="80"/>
      <c r="N206" s="80"/>
      <c r="O206" s="121">
        <f t="shared" si="27"/>
        <v>0</v>
      </c>
      <c r="P206" s="121">
        <f t="shared" si="24"/>
        <v>0</v>
      </c>
      <c r="Q206" s="121">
        <f>IF(AND(M2_Metrika2!K206 &lt;&gt; "", M2_Metrika2!K206 &lt;&gt; 0), (L206/M2_Metrika2!K206),0)</f>
        <v>0</v>
      </c>
      <c r="R206" s="121">
        <f t="shared" si="22"/>
        <v>0</v>
      </c>
      <c r="S206" s="121">
        <f t="shared" si="23"/>
        <v>0</v>
      </c>
      <c r="T206" s="121">
        <f>IF(AND(M2_Metrika2!K206 &lt;&gt; "", M2_Metrika2!K206 &lt;&gt; 0), (O206/M2_Metrika2!K206),0)</f>
        <v>0</v>
      </c>
      <c r="U206" s="121">
        <f>IF(AND(M2_Metrika2!K206 &lt;&gt; "", M2_Metrika2!K206 &lt;&gt; 0), (P206/M2_Metrika2!K206),0)</f>
        <v>0</v>
      </c>
      <c r="V206" s="81"/>
      <c r="W206" s="121">
        <f t="shared" si="25"/>
        <v>0</v>
      </c>
      <c r="X206" s="196">
        <f t="shared" si="26"/>
        <v>0</v>
      </c>
      <c r="Y206" s="7"/>
      <c r="Z206" s="7"/>
      <c r="AA206" s="7"/>
      <c r="AB206" s="7"/>
      <c r="AC206" s="40"/>
      <c r="AD206" s="40"/>
      <c r="AE206" s="40"/>
      <c r="AF206" s="40"/>
      <c r="AG206" s="40"/>
      <c r="AH206" s="40"/>
      <c r="AI206" s="40"/>
    </row>
    <row r="207" spans="1:35" x14ac:dyDescent="0.25">
      <c r="A207" s="7"/>
      <c r="B207" s="94">
        <v>202</v>
      </c>
      <c r="C207" s="94">
        <v>7</v>
      </c>
      <c r="D207" s="95" t="s">
        <v>18</v>
      </c>
      <c r="E207" s="164" t="s">
        <v>259</v>
      </c>
      <c r="F207" s="96"/>
      <c r="G207" s="30"/>
      <c r="H207" s="30"/>
      <c r="I207" s="30"/>
      <c r="J207" s="80"/>
      <c r="K207" s="80"/>
      <c r="L207" s="80"/>
      <c r="M207" s="80"/>
      <c r="N207" s="80"/>
      <c r="O207" s="121">
        <f t="shared" si="27"/>
        <v>0</v>
      </c>
      <c r="P207" s="121">
        <f t="shared" si="24"/>
        <v>0</v>
      </c>
      <c r="Q207" s="121">
        <f>IF(AND(M2_Metrika2!K207 &lt;&gt; "", M2_Metrika2!K207 &lt;&gt; 0), (L207/M2_Metrika2!K207),0)</f>
        <v>0</v>
      </c>
      <c r="R207" s="121">
        <f t="shared" si="22"/>
        <v>0</v>
      </c>
      <c r="S207" s="121">
        <f t="shared" si="23"/>
        <v>0</v>
      </c>
      <c r="T207" s="121">
        <f>IF(AND(M2_Metrika2!K207 &lt;&gt; "", M2_Metrika2!K207 &lt;&gt; 0), (O207/M2_Metrika2!K207),0)</f>
        <v>0</v>
      </c>
      <c r="U207" s="121">
        <f>IF(AND(M2_Metrika2!K207 &lt;&gt; "", M2_Metrika2!K207 &lt;&gt; 0), (P207/M2_Metrika2!K207),0)</f>
        <v>0</v>
      </c>
      <c r="V207" s="81"/>
      <c r="W207" s="121">
        <f t="shared" si="25"/>
        <v>0</v>
      </c>
      <c r="X207" s="196">
        <f t="shared" si="26"/>
        <v>0</v>
      </c>
      <c r="Y207" s="7"/>
      <c r="Z207" s="7"/>
      <c r="AA207" s="7"/>
      <c r="AB207" s="7"/>
      <c r="AC207" s="40"/>
      <c r="AD207" s="40"/>
      <c r="AE207" s="40"/>
      <c r="AF207" s="40"/>
      <c r="AG207" s="40"/>
      <c r="AH207" s="40"/>
      <c r="AI207" s="40"/>
    </row>
    <row r="208" spans="1:35" x14ac:dyDescent="0.25">
      <c r="A208" s="7"/>
      <c r="B208" s="94">
        <v>203</v>
      </c>
      <c r="C208" s="94">
        <v>8</v>
      </c>
      <c r="D208" s="95" t="s">
        <v>18</v>
      </c>
      <c r="E208" s="164" t="s">
        <v>259</v>
      </c>
      <c r="F208" s="96"/>
      <c r="G208" s="30"/>
      <c r="H208" s="30"/>
      <c r="I208" s="30"/>
      <c r="J208" s="80"/>
      <c r="K208" s="80"/>
      <c r="L208" s="80"/>
      <c r="M208" s="80"/>
      <c r="N208" s="80"/>
      <c r="O208" s="121">
        <f t="shared" si="27"/>
        <v>0</v>
      </c>
      <c r="P208" s="121">
        <f t="shared" si="24"/>
        <v>0</v>
      </c>
      <c r="Q208" s="121">
        <f>IF(AND(M2_Metrika2!K208 &lt;&gt; "", M2_Metrika2!K208 &lt;&gt; 0), (L208/M2_Metrika2!K208),0)</f>
        <v>0</v>
      </c>
      <c r="R208" s="121">
        <f t="shared" si="22"/>
        <v>0</v>
      </c>
      <c r="S208" s="121">
        <f t="shared" si="23"/>
        <v>0</v>
      </c>
      <c r="T208" s="121">
        <f>IF(AND(M2_Metrika2!K208 &lt;&gt; "", M2_Metrika2!K208 &lt;&gt; 0), (O208/M2_Metrika2!K208),0)</f>
        <v>0</v>
      </c>
      <c r="U208" s="121">
        <f>IF(AND(M2_Metrika2!K208 &lt;&gt; "", M2_Metrika2!K208 &lt;&gt; 0), (P208/M2_Metrika2!K208),0)</f>
        <v>0</v>
      </c>
      <c r="V208" s="81"/>
      <c r="W208" s="121">
        <f t="shared" si="25"/>
        <v>0</v>
      </c>
      <c r="X208" s="196">
        <f t="shared" si="26"/>
        <v>0</v>
      </c>
      <c r="Y208" s="7"/>
      <c r="Z208" s="7"/>
      <c r="AA208" s="7"/>
      <c r="AB208" s="7"/>
      <c r="AC208" s="40"/>
      <c r="AD208" s="40"/>
      <c r="AE208" s="40"/>
      <c r="AF208" s="40"/>
      <c r="AG208" s="40"/>
      <c r="AH208" s="40"/>
      <c r="AI208" s="40"/>
    </row>
    <row r="209" spans="1:35" x14ac:dyDescent="0.25">
      <c r="A209" s="7"/>
      <c r="B209" s="94">
        <v>204</v>
      </c>
      <c r="C209" s="94">
        <v>9</v>
      </c>
      <c r="D209" s="95" t="s">
        <v>18</v>
      </c>
      <c r="E209" s="164" t="s">
        <v>259</v>
      </c>
      <c r="F209" s="96"/>
      <c r="G209" s="30"/>
      <c r="H209" s="30"/>
      <c r="I209" s="30"/>
      <c r="J209" s="80"/>
      <c r="K209" s="80"/>
      <c r="L209" s="80"/>
      <c r="M209" s="80"/>
      <c r="N209" s="80"/>
      <c r="O209" s="121">
        <f t="shared" si="27"/>
        <v>0</v>
      </c>
      <c r="P209" s="121">
        <f t="shared" si="24"/>
        <v>0</v>
      </c>
      <c r="Q209" s="121">
        <f>IF(AND(M2_Metrika2!K209 &lt;&gt; "", M2_Metrika2!K209 &lt;&gt; 0), (L209/M2_Metrika2!K209),0)</f>
        <v>0</v>
      </c>
      <c r="R209" s="121">
        <f t="shared" si="22"/>
        <v>0</v>
      </c>
      <c r="S209" s="121">
        <f t="shared" si="23"/>
        <v>0</v>
      </c>
      <c r="T209" s="121">
        <f>IF(AND(M2_Metrika2!K209 &lt;&gt; "", M2_Metrika2!K209 &lt;&gt; 0), (O209/M2_Metrika2!K209),0)</f>
        <v>0</v>
      </c>
      <c r="U209" s="121">
        <f>IF(AND(M2_Metrika2!K209 &lt;&gt; "", M2_Metrika2!K209 &lt;&gt; 0), (P209/M2_Metrika2!K209),0)</f>
        <v>0</v>
      </c>
      <c r="V209" s="81"/>
      <c r="W209" s="121">
        <f t="shared" si="25"/>
        <v>0</v>
      </c>
      <c r="X209" s="196">
        <f t="shared" si="26"/>
        <v>0</v>
      </c>
      <c r="Y209" s="7"/>
      <c r="Z209" s="7"/>
      <c r="AA209" s="7"/>
      <c r="AB209" s="7"/>
      <c r="AC209" s="40"/>
      <c r="AD209" s="40"/>
      <c r="AE209" s="40"/>
      <c r="AF209" s="40"/>
      <c r="AG209" s="40"/>
      <c r="AH209" s="40"/>
      <c r="AI209" s="40"/>
    </row>
    <row r="210" spans="1:35" x14ac:dyDescent="0.25">
      <c r="A210" s="7"/>
      <c r="B210" s="94">
        <v>205</v>
      </c>
      <c r="C210" s="94">
        <v>10</v>
      </c>
      <c r="D210" s="95" t="s">
        <v>18</v>
      </c>
      <c r="E210" s="164" t="s">
        <v>259</v>
      </c>
      <c r="F210" s="96"/>
      <c r="G210" s="30"/>
      <c r="H210" s="30"/>
      <c r="I210" s="30"/>
      <c r="J210" s="80"/>
      <c r="K210" s="80"/>
      <c r="L210" s="80"/>
      <c r="M210" s="80"/>
      <c r="N210" s="80"/>
      <c r="O210" s="121">
        <f t="shared" si="27"/>
        <v>0</v>
      </c>
      <c r="P210" s="121">
        <f t="shared" si="24"/>
        <v>0</v>
      </c>
      <c r="Q210" s="121">
        <f>IF(AND(M2_Metrika2!K210 &lt;&gt; "", M2_Metrika2!K210 &lt;&gt; 0), (L210/M2_Metrika2!K210),0)</f>
        <v>0</v>
      </c>
      <c r="R210" s="121">
        <f t="shared" si="22"/>
        <v>0</v>
      </c>
      <c r="S210" s="121">
        <f t="shared" si="23"/>
        <v>0</v>
      </c>
      <c r="T210" s="121">
        <f>IF(AND(M2_Metrika2!K210 &lt;&gt; "", M2_Metrika2!K210 &lt;&gt; 0), (O210/M2_Metrika2!K210),0)</f>
        <v>0</v>
      </c>
      <c r="U210" s="121">
        <f>IF(AND(M2_Metrika2!K210 &lt;&gt; "", M2_Metrika2!K210 &lt;&gt; 0), (P210/M2_Metrika2!K210),0)</f>
        <v>0</v>
      </c>
      <c r="V210" s="81"/>
      <c r="W210" s="121">
        <f t="shared" si="25"/>
        <v>0</v>
      </c>
      <c r="X210" s="196">
        <f t="shared" si="26"/>
        <v>0</v>
      </c>
      <c r="Y210" s="7"/>
      <c r="Z210" s="7"/>
      <c r="AA210" s="7"/>
      <c r="AB210" s="7"/>
      <c r="AC210" s="40"/>
      <c r="AD210" s="40"/>
      <c r="AE210" s="40"/>
      <c r="AF210" s="40"/>
      <c r="AG210" s="40"/>
      <c r="AH210" s="40"/>
      <c r="AI210" s="40"/>
    </row>
    <row r="211" spans="1:35" x14ac:dyDescent="0.25">
      <c r="A211" s="7"/>
      <c r="B211" s="94">
        <v>206</v>
      </c>
      <c r="C211" s="94">
        <v>11</v>
      </c>
      <c r="D211" s="95" t="s">
        <v>18</v>
      </c>
      <c r="E211" s="164" t="s">
        <v>259</v>
      </c>
      <c r="F211" s="96"/>
      <c r="G211" s="30"/>
      <c r="H211" s="30"/>
      <c r="I211" s="30"/>
      <c r="J211" s="80"/>
      <c r="K211" s="80"/>
      <c r="L211" s="80"/>
      <c r="M211" s="80"/>
      <c r="N211" s="80"/>
      <c r="O211" s="121">
        <f t="shared" si="27"/>
        <v>0</v>
      </c>
      <c r="P211" s="121">
        <f t="shared" si="24"/>
        <v>0</v>
      </c>
      <c r="Q211" s="121">
        <f>IF(AND(M2_Metrika2!K211 &lt;&gt; "", M2_Metrika2!K211 &lt;&gt; 0), (L211/M2_Metrika2!K211),0)</f>
        <v>0</v>
      </c>
      <c r="R211" s="121">
        <f t="shared" si="22"/>
        <v>0</v>
      </c>
      <c r="S211" s="121">
        <f t="shared" si="23"/>
        <v>0</v>
      </c>
      <c r="T211" s="121">
        <f>IF(AND(M2_Metrika2!K211 &lt;&gt; "", M2_Metrika2!K211 &lt;&gt; 0), (O211/M2_Metrika2!K211),0)</f>
        <v>0</v>
      </c>
      <c r="U211" s="121">
        <f>IF(AND(M2_Metrika2!K211 &lt;&gt; "", M2_Metrika2!K211 &lt;&gt; 0), (P211/M2_Metrika2!K211),0)</f>
        <v>0</v>
      </c>
      <c r="V211" s="81"/>
      <c r="W211" s="121">
        <f t="shared" si="25"/>
        <v>0</v>
      </c>
      <c r="X211" s="196">
        <f t="shared" si="26"/>
        <v>0</v>
      </c>
      <c r="Y211" s="7"/>
      <c r="Z211" s="7"/>
      <c r="AA211" s="7"/>
      <c r="AB211" s="7"/>
      <c r="AC211" s="40"/>
      <c r="AD211" s="40"/>
      <c r="AE211" s="40"/>
      <c r="AF211" s="40"/>
      <c r="AG211" s="40"/>
      <c r="AH211" s="40"/>
      <c r="AI211" s="40"/>
    </row>
    <row r="212" spans="1:35" x14ac:dyDescent="0.25">
      <c r="A212" s="7"/>
      <c r="B212" s="94">
        <v>207</v>
      </c>
      <c r="C212" s="94">
        <v>12</v>
      </c>
      <c r="D212" s="95" t="s">
        <v>18</v>
      </c>
      <c r="E212" s="164" t="s">
        <v>259</v>
      </c>
      <c r="F212" s="96"/>
      <c r="G212" s="30"/>
      <c r="H212" s="30"/>
      <c r="I212" s="30"/>
      <c r="J212" s="80"/>
      <c r="K212" s="80"/>
      <c r="L212" s="80"/>
      <c r="M212" s="80"/>
      <c r="N212" s="80"/>
      <c r="O212" s="121">
        <f t="shared" si="27"/>
        <v>0</v>
      </c>
      <c r="P212" s="121">
        <f t="shared" si="24"/>
        <v>0</v>
      </c>
      <c r="Q212" s="121">
        <f>IF(AND(M2_Metrika2!K212 &lt;&gt; "", M2_Metrika2!K212 &lt;&gt; 0), (L212/M2_Metrika2!K212),0)</f>
        <v>0</v>
      </c>
      <c r="R212" s="121">
        <f t="shared" si="22"/>
        <v>0</v>
      </c>
      <c r="S212" s="121">
        <f t="shared" si="23"/>
        <v>0</v>
      </c>
      <c r="T212" s="121">
        <f>IF(AND(M2_Metrika2!K212 &lt;&gt; "", M2_Metrika2!K212 &lt;&gt; 0), (O212/M2_Metrika2!K212),0)</f>
        <v>0</v>
      </c>
      <c r="U212" s="121">
        <f>IF(AND(M2_Metrika2!K212 &lt;&gt; "", M2_Metrika2!K212 &lt;&gt; 0), (P212/M2_Metrika2!K212),0)</f>
        <v>0</v>
      </c>
      <c r="V212" s="81"/>
      <c r="W212" s="121">
        <f t="shared" si="25"/>
        <v>0</v>
      </c>
      <c r="X212" s="196">
        <f t="shared" si="26"/>
        <v>0</v>
      </c>
      <c r="Y212" s="7"/>
      <c r="Z212" s="7"/>
      <c r="AA212" s="7"/>
      <c r="AB212" s="7"/>
      <c r="AC212" s="40"/>
      <c r="AD212" s="40"/>
      <c r="AE212" s="40"/>
      <c r="AF212" s="40"/>
      <c r="AG212" s="40"/>
      <c r="AH212" s="40"/>
      <c r="AI212" s="40"/>
    </row>
    <row r="213" spans="1:35" x14ac:dyDescent="0.25">
      <c r="A213" s="7"/>
      <c r="B213" s="94">
        <v>208</v>
      </c>
      <c r="C213" s="94">
        <v>13</v>
      </c>
      <c r="D213" s="95" t="s">
        <v>18</v>
      </c>
      <c r="E213" s="164" t="s">
        <v>259</v>
      </c>
      <c r="F213" s="96"/>
      <c r="G213" s="30"/>
      <c r="H213" s="30"/>
      <c r="I213" s="30"/>
      <c r="J213" s="80"/>
      <c r="K213" s="80"/>
      <c r="L213" s="80"/>
      <c r="M213" s="80"/>
      <c r="N213" s="80"/>
      <c r="O213" s="121">
        <f t="shared" si="27"/>
        <v>0</v>
      </c>
      <c r="P213" s="121">
        <f t="shared" si="24"/>
        <v>0</v>
      </c>
      <c r="Q213" s="121">
        <f>IF(AND(M2_Metrika2!K213 &lt;&gt; "", M2_Metrika2!K213 &lt;&gt; 0), (L213/M2_Metrika2!K213),0)</f>
        <v>0</v>
      </c>
      <c r="R213" s="121">
        <f t="shared" si="22"/>
        <v>0</v>
      </c>
      <c r="S213" s="121">
        <f t="shared" si="23"/>
        <v>0</v>
      </c>
      <c r="T213" s="121">
        <f>IF(AND(M2_Metrika2!K213 &lt;&gt; "", M2_Metrika2!K213 &lt;&gt; 0), (O213/M2_Metrika2!K213),0)</f>
        <v>0</v>
      </c>
      <c r="U213" s="121">
        <f>IF(AND(M2_Metrika2!K213 &lt;&gt; "", M2_Metrika2!K213 &lt;&gt; 0), (P213/M2_Metrika2!K213),0)</f>
        <v>0</v>
      </c>
      <c r="V213" s="81"/>
      <c r="W213" s="121">
        <f t="shared" si="25"/>
        <v>0</v>
      </c>
      <c r="X213" s="196">
        <f t="shared" si="26"/>
        <v>0</v>
      </c>
      <c r="Y213" s="7"/>
      <c r="Z213" s="7"/>
      <c r="AA213" s="7"/>
      <c r="AB213" s="7"/>
      <c r="AC213" s="40"/>
      <c r="AD213" s="40"/>
      <c r="AE213" s="40"/>
      <c r="AF213" s="40"/>
      <c r="AG213" s="40"/>
      <c r="AH213" s="40"/>
      <c r="AI213" s="40"/>
    </row>
    <row r="214" spans="1:35" x14ac:dyDescent="0.25">
      <c r="A214" s="7"/>
      <c r="B214" s="94">
        <v>209</v>
      </c>
      <c r="C214" s="94">
        <v>14</v>
      </c>
      <c r="D214" s="95" t="s">
        <v>18</v>
      </c>
      <c r="E214" s="164" t="s">
        <v>259</v>
      </c>
      <c r="F214" s="96"/>
      <c r="G214" s="30"/>
      <c r="H214" s="30"/>
      <c r="I214" s="30"/>
      <c r="J214" s="80"/>
      <c r="K214" s="80"/>
      <c r="L214" s="80"/>
      <c r="M214" s="80"/>
      <c r="N214" s="80"/>
      <c r="O214" s="121">
        <f t="shared" si="27"/>
        <v>0</v>
      </c>
      <c r="P214" s="121">
        <f t="shared" si="24"/>
        <v>0</v>
      </c>
      <c r="Q214" s="121">
        <f>IF(AND(M2_Metrika2!K214 &lt;&gt; "", M2_Metrika2!K214 &lt;&gt; 0), (L214/M2_Metrika2!K214),0)</f>
        <v>0</v>
      </c>
      <c r="R214" s="121">
        <f t="shared" si="22"/>
        <v>0</v>
      </c>
      <c r="S214" s="121">
        <f t="shared" si="23"/>
        <v>0</v>
      </c>
      <c r="T214" s="121">
        <f>IF(AND(M2_Metrika2!K214 &lt;&gt; "", M2_Metrika2!K214 &lt;&gt; 0), (O214/M2_Metrika2!K214),0)</f>
        <v>0</v>
      </c>
      <c r="U214" s="121">
        <f>IF(AND(M2_Metrika2!K214 &lt;&gt; "", M2_Metrika2!K214 &lt;&gt; 0), (P214/M2_Metrika2!K214),0)</f>
        <v>0</v>
      </c>
      <c r="V214" s="81"/>
      <c r="W214" s="121">
        <f t="shared" si="25"/>
        <v>0</v>
      </c>
      <c r="X214" s="196">
        <f t="shared" si="26"/>
        <v>0</v>
      </c>
      <c r="Y214" s="7"/>
      <c r="Z214" s="7"/>
      <c r="AA214" s="7"/>
      <c r="AB214" s="7"/>
      <c r="AC214" s="40"/>
      <c r="AD214" s="40"/>
      <c r="AE214" s="40"/>
      <c r="AF214" s="40"/>
      <c r="AG214" s="40"/>
      <c r="AH214" s="40"/>
      <c r="AI214" s="40"/>
    </row>
    <row r="215" spans="1:35" ht="15.75" customHeight="1" thickBot="1" x14ac:dyDescent="0.3">
      <c r="A215" s="7"/>
      <c r="B215" s="94">
        <v>210</v>
      </c>
      <c r="C215" s="94">
        <v>15</v>
      </c>
      <c r="D215" s="95" t="s">
        <v>18</v>
      </c>
      <c r="E215" s="164" t="s">
        <v>259</v>
      </c>
      <c r="F215" s="96"/>
      <c r="G215" s="82"/>
      <c r="H215" s="83"/>
      <c r="I215" s="83"/>
      <c r="J215" s="80"/>
      <c r="K215" s="80"/>
      <c r="L215" s="80"/>
      <c r="M215" s="80"/>
      <c r="N215" s="80"/>
      <c r="O215" s="121">
        <f t="shared" si="27"/>
        <v>0</v>
      </c>
      <c r="P215" s="121">
        <f t="shared" si="24"/>
        <v>0</v>
      </c>
      <c r="Q215" s="121">
        <f>IF(AND(M2_Metrika2!K215 &lt;&gt; "", M2_Metrika2!K215 &lt;&gt; 0), (L215/M2_Metrika2!K215),0)</f>
        <v>0</v>
      </c>
      <c r="R215" s="121">
        <f t="shared" si="22"/>
        <v>0</v>
      </c>
      <c r="S215" s="121">
        <f t="shared" si="23"/>
        <v>0</v>
      </c>
      <c r="T215" s="121">
        <f>IF(AND(M2_Metrika2!K215 &lt;&gt; "", M2_Metrika2!K215 &lt;&gt; 0), (O215/M2_Metrika2!K215),0)</f>
        <v>0</v>
      </c>
      <c r="U215" s="121">
        <f>IF(AND(M2_Metrika2!K215 &lt;&gt; "", M2_Metrika2!K215 &lt;&gt; 0), (P215/M2_Metrika2!K215),0)</f>
        <v>0</v>
      </c>
      <c r="V215" s="81"/>
      <c r="W215" s="121">
        <f t="shared" si="25"/>
        <v>0</v>
      </c>
      <c r="X215" s="196">
        <f t="shared" si="26"/>
        <v>0</v>
      </c>
      <c r="Y215" s="7"/>
      <c r="Z215" s="7"/>
      <c r="AA215" s="7"/>
      <c r="AB215" s="7"/>
      <c r="AC215" s="40"/>
      <c r="AD215" s="40"/>
      <c r="AE215" s="40"/>
      <c r="AF215" s="40"/>
      <c r="AG215" s="40"/>
      <c r="AH215" s="40"/>
      <c r="AI215" s="40"/>
    </row>
    <row r="216" spans="1:35" x14ac:dyDescent="0.25">
      <c r="A216" s="7"/>
      <c r="B216" s="91">
        <v>211</v>
      </c>
      <c r="C216" s="94">
        <v>1</v>
      </c>
      <c r="D216" s="92" t="s">
        <v>19</v>
      </c>
      <c r="E216" s="163" t="s">
        <v>259</v>
      </c>
      <c r="F216" s="93"/>
      <c r="G216" s="30"/>
      <c r="H216" s="30"/>
      <c r="I216" s="30"/>
      <c r="J216" s="78"/>
      <c r="K216" s="78"/>
      <c r="L216" s="78"/>
      <c r="M216" s="78"/>
      <c r="N216" s="78"/>
      <c r="O216" s="193">
        <f t="shared" si="27"/>
        <v>0</v>
      </c>
      <c r="P216" s="193">
        <f t="shared" si="24"/>
        <v>0</v>
      </c>
      <c r="Q216" s="193">
        <f>IF(AND(M2_Metrika2!K216 &lt;&gt; "", M2_Metrika2!K216 &lt;&gt; 0), (L216/M2_Metrika2!K216),0)</f>
        <v>0</v>
      </c>
      <c r="R216" s="193">
        <f t="shared" si="22"/>
        <v>0</v>
      </c>
      <c r="S216" s="193">
        <f t="shared" si="23"/>
        <v>0</v>
      </c>
      <c r="T216" s="193">
        <f>IF(AND(M2_Metrika2!K216 &lt;&gt; "", M2_Metrika2!K216 &lt;&gt; 0), (O216/M2_Metrika2!K216),0)</f>
        <v>0</v>
      </c>
      <c r="U216" s="193">
        <f>IF(AND(M2_Metrika2!K216 &lt;&gt; "", M2_Metrika2!K216 &lt;&gt; 0), (P216/M2_Metrika2!K216),0)</f>
        <v>0</v>
      </c>
      <c r="V216" s="79"/>
      <c r="W216" s="193">
        <f t="shared" si="25"/>
        <v>0</v>
      </c>
      <c r="X216" s="194">
        <f t="shared" si="26"/>
        <v>0</v>
      </c>
      <c r="Y216" s="7"/>
      <c r="Z216" s="7"/>
      <c r="AA216" s="7"/>
      <c r="AB216" s="7"/>
      <c r="AC216" s="40"/>
      <c r="AD216" s="40"/>
      <c r="AE216" s="40"/>
      <c r="AF216" s="40"/>
      <c r="AG216" s="40"/>
      <c r="AH216" s="40"/>
      <c r="AI216" s="40"/>
    </row>
    <row r="217" spans="1:35" x14ac:dyDescent="0.25">
      <c r="A217" s="7"/>
      <c r="B217" s="94">
        <v>212</v>
      </c>
      <c r="C217" s="94">
        <v>2</v>
      </c>
      <c r="D217" s="95" t="s">
        <v>19</v>
      </c>
      <c r="E217" s="164" t="s">
        <v>259</v>
      </c>
      <c r="F217" s="96"/>
      <c r="G217" s="30"/>
      <c r="H217" s="30"/>
      <c r="I217" s="30"/>
      <c r="J217" s="80"/>
      <c r="K217" s="80"/>
      <c r="L217" s="80"/>
      <c r="M217" s="80"/>
      <c r="N217" s="80"/>
      <c r="O217" s="121">
        <f t="shared" si="27"/>
        <v>0</v>
      </c>
      <c r="P217" s="121">
        <f t="shared" si="24"/>
        <v>0</v>
      </c>
      <c r="Q217" s="121">
        <f>IF(AND(M2_Metrika2!K217 &lt;&gt; "", M2_Metrika2!K217 &lt;&gt; 0), (L217/M2_Metrika2!K217),0)</f>
        <v>0</v>
      </c>
      <c r="R217" s="121">
        <f t="shared" si="22"/>
        <v>0</v>
      </c>
      <c r="S217" s="121">
        <f t="shared" si="23"/>
        <v>0</v>
      </c>
      <c r="T217" s="121">
        <f>IF(AND(M2_Metrika2!K217 &lt;&gt; "", M2_Metrika2!K217 &lt;&gt; 0), (O217/M2_Metrika2!K217),0)</f>
        <v>0</v>
      </c>
      <c r="U217" s="121">
        <f>IF(AND(M2_Metrika2!K217 &lt;&gt; "", M2_Metrika2!K217 &lt;&gt; 0), (P217/M2_Metrika2!K217),0)</f>
        <v>0</v>
      </c>
      <c r="V217" s="81"/>
      <c r="W217" s="121">
        <f t="shared" si="25"/>
        <v>0</v>
      </c>
      <c r="X217" s="196">
        <f t="shared" si="26"/>
        <v>0</v>
      </c>
      <c r="Y217" s="7"/>
      <c r="Z217" s="7"/>
      <c r="AA217" s="7"/>
      <c r="AB217" s="7"/>
      <c r="AC217" s="40"/>
      <c r="AD217" s="40"/>
      <c r="AE217" s="40"/>
      <c r="AF217" s="40"/>
      <c r="AG217" s="40"/>
      <c r="AH217" s="40"/>
      <c r="AI217" s="40"/>
    </row>
    <row r="218" spans="1:35" x14ac:dyDescent="0.25">
      <c r="A218" s="7"/>
      <c r="B218" s="94">
        <v>213</v>
      </c>
      <c r="C218" s="94">
        <v>3</v>
      </c>
      <c r="D218" s="95" t="s">
        <v>19</v>
      </c>
      <c r="E218" s="164" t="s">
        <v>259</v>
      </c>
      <c r="F218" s="96"/>
      <c r="G218" s="30"/>
      <c r="H218" s="30"/>
      <c r="I218" s="30"/>
      <c r="J218" s="80"/>
      <c r="K218" s="80"/>
      <c r="L218" s="80"/>
      <c r="M218" s="80"/>
      <c r="N218" s="80"/>
      <c r="O218" s="121">
        <f t="shared" si="27"/>
        <v>0</v>
      </c>
      <c r="P218" s="121">
        <f t="shared" si="24"/>
        <v>0</v>
      </c>
      <c r="Q218" s="121">
        <f>IF(AND(M2_Metrika2!K218 &lt;&gt; "", M2_Metrika2!K218 &lt;&gt; 0), (L218/M2_Metrika2!K218),0)</f>
        <v>0</v>
      </c>
      <c r="R218" s="121">
        <f t="shared" si="22"/>
        <v>0</v>
      </c>
      <c r="S218" s="121">
        <f t="shared" si="23"/>
        <v>0</v>
      </c>
      <c r="T218" s="121">
        <f>IF(AND(M2_Metrika2!K218 &lt;&gt; "", M2_Metrika2!K218 &lt;&gt; 0), (O218/M2_Metrika2!K218),0)</f>
        <v>0</v>
      </c>
      <c r="U218" s="121">
        <f>IF(AND(M2_Metrika2!K218 &lt;&gt; "", M2_Metrika2!K218 &lt;&gt; 0), (P218/M2_Metrika2!K218),0)</f>
        <v>0</v>
      </c>
      <c r="V218" s="81"/>
      <c r="W218" s="121">
        <f t="shared" si="25"/>
        <v>0</v>
      </c>
      <c r="X218" s="196">
        <f t="shared" si="26"/>
        <v>0</v>
      </c>
      <c r="Y218" s="7"/>
      <c r="Z218" s="7"/>
      <c r="AA218" s="7"/>
      <c r="AB218" s="7"/>
      <c r="AC218" s="40"/>
      <c r="AD218" s="40"/>
      <c r="AE218" s="40"/>
      <c r="AF218" s="40"/>
      <c r="AG218" s="40"/>
      <c r="AH218" s="40"/>
      <c r="AI218" s="40"/>
    </row>
    <row r="219" spans="1:35" x14ac:dyDescent="0.25">
      <c r="A219" s="7"/>
      <c r="B219" s="94">
        <v>214</v>
      </c>
      <c r="C219" s="94">
        <v>4</v>
      </c>
      <c r="D219" s="95" t="s">
        <v>19</v>
      </c>
      <c r="E219" s="164" t="s">
        <v>259</v>
      </c>
      <c r="F219" s="96"/>
      <c r="G219" s="30"/>
      <c r="H219" s="30"/>
      <c r="I219" s="30"/>
      <c r="J219" s="80"/>
      <c r="K219" s="80"/>
      <c r="L219" s="80"/>
      <c r="M219" s="80"/>
      <c r="N219" s="80"/>
      <c r="O219" s="121">
        <f t="shared" si="27"/>
        <v>0</v>
      </c>
      <c r="P219" s="121">
        <f t="shared" si="24"/>
        <v>0</v>
      </c>
      <c r="Q219" s="121">
        <f>IF(AND(M2_Metrika2!K219 &lt;&gt; "", M2_Metrika2!K219 &lt;&gt; 0), (L219/M2_Metrika2!K219),0)</f>
        <v>0</v>
      </c>
      <c r="R219" s="121">
        <f t="shared" si="22"/>
        <v>0</v>
      </c>
      <c r="S219" s="121">
        <f t="shared" si="23"/>
        <v>0</v>
      </c>
      <c r="T219" s="121">
        <f>IF(AND(M2_Metrika2!K219 &lt;&gt; "", M2_Metrika2!K219 &lt;&gt; 0), (O219/M2_Metrika2!K219),0)</f>
        <v>0</v>
      </c>
      <c r="U219" s="121">
        <f>IF(AND(M2_Metrika2!K219 &lt;&gt; "", M2_Metrika2!K219 &lt;&gt; 0), (P219/M2_Metrika2!K219),0)</f>
        <v>0</v>
      </c>
      <c r="V219" s="81"/>
      <c r="W219" s="121">
        <f t="shared" si="25"/>
        <v>0</v>
      </c>
      <c r="X219" s="196">
        <f t="shared" si="26"/>
        <v>0</v>
      </c>
      <c r="Y219" s="7"/>
      <c r="Z219" s="7"/>
      <c r="AA219" s="7"/>
      <c r="AB219" s="7"/>
      <c r="AC219" s="40"/>
      <c r="AD219" s="40"/>
      <c r="AE219" s="40"/>
      <c r="AF219" s="40"/>
      <c r="AG219" s="40"/>
      <c r="AH219" s="40"/>
      <c r="AI219" s="40"/>
    </row>
    <row r="220" spans="1:35" x14ac:dyDescent="0.25">
      <c r="A220" s="7"/>
      <c r="B220" s="94">
        <v>215</v>
      </c>
      <c r="C220" s="94">
        <v>5</v>
      </c>
      <c r="D220" s="95" t="s">
        <v>19</v>
      </c>
      <c r="E220" s="164" t="s">
        <v>259</v>
      </c>
      <c r="F220" s="96"/>
      <c r="G220" s="30"/>
      <c r="H220" s="30"/>
      <c r="I220" s="30"/>
      <c r="J220" s="80"/>
      <c r="K220" s="80"/>
      <c r="L220" s="80"/>
      <c r="M220" s="80"/>
      <c r="N220" s="80"/>
      <c r="O220" s="121">
        <f t="shared" si="27"/>
        <v>0</v>
      </c>
      <c r="P220" s="121">
        <f t="shared" si="24"/>
        <v>0</v>
      </c>
      <c r="Q220" s="121">
        <f>IF(AND(M2_Metrika2!K220 &lt;&gt; "", M2_Metrika2!K220 &lt;&gt; 0), (L220/M2_Metrika2!K220),0)</f>
        <v>0</v>
      </c>
      <c r="R220" s="121">
        <f t="shared" si="22"/>
        <v>0</v>
      </c>
      <c r="S220" s="121">
        <f t="shared" si="23"/>
        <v>0</v>
      </c>
      <c r="T220" s="121">
        <f>IF(AND(M2_Metrika2!K220 &lt;&gt; "", M2_Metrika2!K220 &lt;&gt; 0), (O220/M2_Metrika2!K220),0)</f>
        <v>0</v>
      </c>
      <c r="U220" s="121">
        <f>IF(AND(M2_Metrika2!K220 &lt;&gt; "", M2_Metrika2!K220 &lt;&gt; 0), (P220/M2_Metrika2!K220),0)</f>
        <v>0</v>
      </c>
      <c r="V220" s="81"/>
      <c r="W220" s="121">
        <f t="shared" si="25"/>
        <v>0</v>
      </c>
      <c r="X220" s="196">
        <f t="shared" si="26"/>
        <v>0</v>
      </c>
      <c r="Y220" s="7"/>
      <c r="Z220" s="7"/>
      <c r="AA220" s="7"/>
      <c r="AB220" s="7"/>
      <c r="AC220" s="40"/>
      <c r="AD220" s="40"/>
      <c r="AE220" s="40"/>
      <c r="AF220" s="40"/>
      <c r="AG220" s="40"/>
      <c r="AH220" s="40"/>
      <c r="AI220" s="40"/>
    </row>
    <row r="221" spans="1:35" x14ac:dyDescent="0.25">
      <c r="A221" s="7"/>
      <c r="B221" s="94">
        <v>216</v>
      </c>
      <c r="C221" s="94">
        <v>6</v>
      </c>
      <c r="D221" s="95" t="s">
        <v>19</v>
      </c>
      <c r="E221" s="164" t="s">
        <v>259</v>
      </c>
      <c r="F221" s="96"/>
      <c r="G221" s="30"/>
      <c r="H221" s="30"/>
      <c r="I221" s="30"/>
      <c r="J221" s="80"/>
      <c r="K221" s="80"/>
      <c r="L221" s="80"/>
      <c r="M221" s="80"/>
      <c r="N221" s="80"/>
      <c r="O221" s="121">
        <f t="shared" si="27"/>
        <v>0</v>
      </c>
      <c r="P221" s="121">
        <f t="shared" si="24"/>
        <v>0</v>
      </c>
      <c r="Q221" s="121">
        <f>IF(AND(M2_Metrika2!K221 &lt;&gt; "", M2_Metrika2!K221 &lt;&gt; 0), (L221/M2_Metrika2!K221),0)</f>
        <v>0</v>
      </c>
      <c r="R221" s="121">
        <f t="shared" si="22"/>
        <v>0</v>
      </c>
      <c r="S221" s="121">
        <f t="shared" si="23"/>
        <v>0</v>
      </c>
      <c r="T221" s="121">
        <f>IF(AND(M2_Metrika2!K221 &lt;&gt; "", M2_Metrika2!K221 &lt;&gt; 0), (O221/M2_Metrika2!K221),0)</f>
        <v>0</v>
      </c>
      <c r="U221" s="121">
        <f>IF(AND(M2_Metrika2!K221 &lt;&gt; "", M2_Metrika2!K221 &lt;&gt; 0), (P221/M2_Metrika2!K221),0)</f>
        <v>0</v>
      </c>
      <c r="V221" s="81"/>
      <c r="W221" s="121">
        <f t="shared" si="25"/>
        <v>0</v>
      </c>
      <c r="X221" s="196">
        <f t="shared" si="26"/>
        <v>0</v>
      </c>
      <c r="Y221" s="7"/>
      <c r="Z221" s="7"/>
      <c r="AA221" s="7"/>
      <c r="AB221" s="7"/>
      <c r="AC221" s="40"/>
      <c r="AD221" s="40"/>
      <c r="AE221" s="40"/>
      <c r="AF221" s="40"/>
      <c r="AG221" s="40"/>
      <c r="AH221" s="40"/>
      <c r="AI221" s="40"/>
    </row>
    <row r="222" spans="1:35" x14ac:dyDescent="0.25">
      <c r="A222" s="7"/>
      <c r="B222" s="94">
        <v>217</v>
      </c>
      <c r="C222" s="94">
        <v>7</v>
      </c>
      <c r="D222" s="95" t="s">
        <v>19</v>
      </c>
      <c r="E222" s="164" t="s">
        <v>259</v>
      </c>
      <c r="F222" s="96"/>
      <c r="G222" s="30"/>
      <c r="H222" s="30"/>
      <c r="I222" s="30"/>
      <c r="J222" s="80"/>
      <c r="K222" s="80"/>
      <c r="L222" s="80"/>
      <c r="M222" s="80"/>
      <c r="N222" s="80"/>
      <c r="O222" s="121">
        <f t="shared" si="27"/>
        <v>0</v>
      </c>
      <c r="P222" s="121">
        <f t="shared" si="24"/>
        <v>0</v>
      </c>
      <c r="Q222" s="121">
        <f>IF(AND(M2_Metrika2!K222 &lt;&gt; "", M2_Metrika2!K222 &lt;&gt; 0), (L222/M2_Metrika2!K222),0)</f>
        <v>0</v>
      </c>
      <c r="R222" s="121">
        <f t="shared" si="22"/>
        <v>0</v>
      </c>
      <c r="S222" s="121">
        <f t="shared" si="23"/>
        <v>0</v>
      </c>
      <c r="T222" s="121">
        <f>IF(AND(M2_Metrika2!K222 &lt;&gt; "", M2_Metrika2!K222 &lt;&gt; 0), (O222/M2_Metrika2!K222),0)</f>
        <v>0</v>
      </c>
      <c r="U222" s="121">
        <f>IF(AND(M2_Metrika2!K222 &lt;&gt; "", M2_Metrika2!K222 &lt;&gt; 0), (P222/M2_Metrika2!K222),0)</f>
        <v>0</v>
      </c>
      <c r="V222" s="81"/>
      <c r="W222" s="121">
        <f t="shared" si="25"/>
        <v>0</v>
      </c>
      <c r="X222" s="196">
        <f t="shared" si="26"/>
        <v>0</v>
      </c>
      <c r="Y222" s="7"/>
      <c r="Z222" s="7"/>
      <c r="AA222" s="7"/>
      <c r="AB222" s="7"/>
      <c r="AC222" s="40"/>
      <c r="AD222" s="40"/>
      <c r="AE222" s="40"/>
      <c r="AF222" s="40"/>
      <c r="AG222" s="40"/>
      <c r="AH222" s="40"/>
      <c r="AI222" s="40"/>
    </row>
    <row r="223" spans="1:35" x14ac:dyDescent="0.25">
      <c r="A223" s="7"/>
      <c r="B223" s="94">
        <v>218</v>
      </c>
      <c r="C223" s="94">
        <v>8</v>
      </c>
      <c r="D223" s="95" t="s">
        <v>19</v>
      </c>
      <c r="E223" s="164" t="s">
        <v>259</v>
      </c>
      <c r="F223" s="96"/>
      <c r="G223" s="30"/>
      <c r="H223" s="30"/>
      <c r="I223" s="30"/>
      <c r="J223" s="80"/>
      <c r="K223" s="80"/>
      <c r="L223" s="80"/>
      <c r="M223" s="80"/>
      <c r="N223" s="80"/>
      <c r="O223" s="121">
        <f t="shared" si="27"/>
        <v>0</v>
      </c>
      <c r="P223" s="121">
        <f t="shared" si="24"/>
        <v>0</v>
      </c>
      <c r="Q223" s="121">
        <f>IF(AND(M2_Metrika2!K223 &lt;&gt; "", M2_Metrika2!K223 &lt;&gt; 0), (L223/M2_Metrika2!K223),0)</f>
        <v>0</v>
      </c>
      <c r="R223" s="121">
        <f t="shared" si="22"/>
        <v>0</v>
      </c>
      <c r="S223" s="121">
        <f t="shared" si="23"/>
        <v>0</v>
      </c>
      <c r="T223" s="121">
        <f>IF(AND(M2_Metrika2!K223 &lt;&gt; "", M2_Metrika2!K223 &lt;&gt; 0), (O223/M2_Metrika2!K223),0)</f>
        <v>0</v>
      </c>
      <c r="U223" s="121">
        <f>IF(AND(M2_Metrika2!K223 &lt;&gt; "", M2_Metrika2!K223 &lt;&gt; 0), (P223/M2_Metrika2!K223),0)</f>
        <v>0</v>
      </c>
      <c r="V223" s="81"/>
      <c r="W223" s="121">
        <f t="shared" si="25"/>
        <v>0</v>
      </c>
      <c r="X223" s="196">
        <f t="shared" si="26"/>
        <v>0</v>
      </c>
      <c r="Y223" s="7"/>
      <c r="Z223" s="7"/>
      <c r="AA223" s="7"/>
      <c r="AB223" s="7"/>
      <c r="AC223" s="40"/>
      <c r="AD223" s="40"/>
      <c r="AE223" s="40"/>
      <c r="AF223" s="40"/>
      <c r="AG223" s="40"/>
      <c r="AH223" s="40"/>
      <c r="AI223" s="40"/>
    </row>
    <row r="224" spans="1:35" x14ac:dyDescent="0.25">
      <c r="A224" s="7"/>
      <c r="B224" s="94">
        <v>219</v>
      </c>
      <c r="C224" s="94">
        <v>9</v>
      </c>
      <c r="D224" s="95" t="s">
        <v>19</v>
      </c>
      <c r="E224" s="164" t="s">
        <v>259</v>
      </c>
      <c r="F224" s="96"/>
      <c r="G224" s="30"/>
      <c r="H224" s="30"/>
      <c r="I224" s="30"/>
      <c r="J224" s="80"/>
      <c r="K224" s="80"/>
      <c r="L224" s="80"/>
      <c r="M224" s="80"/>
      <c r="N224" s="80"/>
      <c r="O224" s="121">
        <f t="shared" si="27"/>
        <v>0</v>
      </c>
      <c r="P224" s="121">
        <f t="shared" si="24"/>
        <v>0</v>
      </c>
      <c r="Q224" s="121">
        <f>IF(AND(M2_Metrika2!K224 &lt;&gt; "", M2_Metrika2!K224 &lt;&gt; 0), (L224/M2_Metrika2!K224),0)</f>
        <v>0</v>
      </c>
      <c r="R224" s="121">
        <f t="shared" si="22"/>
        <v>0</v>
      </c>
      <c r="S224" s="121">
        <f t="shared" si="23"/>
        <v>0</v>
      </c>
      <c r="T224" s="121">
        <f>IF(AND(M2_Metrika2!K224 &lt;&gt; "", M2_Metrika2!K224 &lt;&gt; 0), (O224/M2_Metrika2!K224),0)</f>
        <v>0</v>
      </c>
      <c r="U224" s="121">
        <f>IF(AND(M2_Metrika2!K224 &lt;&gt; "", M2_Metrika2!K224 &lt;&gt; 0), (P224/M2_Metrika2!K224),0)</f>
        <v>0</v>
      </c>
      <c r="V224" s="81"/>
      <c r="W224" s="121">
        <f t="shared" si="25"/>
        <v>0</v>
      </c>
      <c r="X224" s="196">
        <f t="shared" si="26"/>
        <v>0</v>
      </c>
      <c r="Y224" s="7"/>
      <c r="Z224" s="7"/>
      <c r="AA224" s="7"/>
      <c r="AB224" s="7"/>
      <c r="AC224" s="40"/>
      <c r="AD224" s="40"/>
      <c r="AE224" s="40"/>
      <c r="AF224" s="40"/>
      <c r="AG224" s="40"/>
      <c r="AH224" s="40"/>
      <c r="AI224" s="40"/>
    </row>
    <row r="225" spans="1:35" x14ac:dyDescent="0.25">
      <c r="A225" s="7"/>
      <c r="B225" s="94">
        <v>220</v>
      </c>
      <c r="C225" s="94">
        <v>10</v>
      </c>
      <c r="D225" s="95" t="s">
        <v>19</v>
      </c>
      <c r="E225" s="164" t="s">
        <v>259</v>
      </c>
      <c r="F225" s="96"/>
      <c r="G225" s="30"/>
      <c r="H225" s="30"/>
      <c r="I225" s="30"/>
      <c r="J225" s="80"/>
      <c r="K225" s="80"/>
      <c r="L225" s="80"/>
      <c r="M225" s="80"/>
      <c r="N225" s="80"/>
      <c r="O225" s="121">
        <f t="shared" si="27"/>
        <v>0</v>
      </c>
      <c r="P225" s="121">
        <f t="shared" si="24"/>
        <v>0</v>
      </c>
      <c r="Q225" s="121">
        <f>IF(AND(M2_Metrika2!K225 &lt;&gt; "", M2_Metrika2!K225 &lt;&gt; 0), (L225/M2_Metrika2!K225),0)</f>
        <v>0</v>
      </c>
      <c r="R225" s="121">
        <f t="shared" si="22"/>
        <v>0</v>
      </c>
      <c r="S225" s="121">
        <f t="shared" si="23"/>
        <v>0</v>
      </c>
      <c r="T225" s="121">
        <f>IF(AND(M2_Metrika2!K225 &lt;&gt; "", M2_Metrika2!K225 &lt;&gt; 0), (O225/M2_Metrika2!K225),0)</f>
        <v>0</v>
      </c>
      <c r="U225" s="121">
        <f>IF(AND(M2_Metrika2!K225 &lt;&gt; "", M2_Metrika2!K225 &lt;&gt; 0), (P225/M2_Metrika2!K225),0)</f>
        <v>0</v>
      </c>
      <c r="V225" s="81"/>
      <c r="W225" s="121">
        <f t="shared" si="25"/>
        <v>0</v>
      </c>
      <c r="X225" s="196">
        <f t="shared" si="26"/>
        <v>0</v>
      </c>
      <c r="Y225" s="7"/>
      <c r="Z225" s="7"/>
      <c r="AA225" s="7"/>
      <c r="AB225" s="7"/>
      <c r="AC225" s="40"/>
      <c r="AD225" s="40"/>
      <c r="AE225" s="40"/>
      <c r="AF225" s="40"/>
      <c r="AG225" s="40"/>
      <c r="AH225" s="40"/>
      <c r="AI225" s="40"/>
    </row>
    <row r="226" spans="1:35" x14ac:dyDescent="0.25">
      <c r="A226" s="7"/>
      <c r="B226" s="94">
        <v>221</v>
      </c>
      <c r="C226" s="94">
        <v>11</v>
      </c>
      <c r="D226" s="95" t="s">
        <v>19</v>
      </c>
      <c r="E226" s="164" t="s">
        <v>259</v>
      </c>
      <c r="F226" s="96"/>
      <c r="G226" s="30"/>
      <c r="H226" s="30"/>
      <c r="I226" s="30"/>
      <c r="J226" s="80"/>
      <c r="K226" s="80"/>
      <c r="L226" s="80"/>
      <c r="M226" s="80"/>
      <c r="N226" s="80"/>
      <c r="O226" s="121">
        <f t="shared" si="27"/>
        <v>0</v>
      </c>
      <c r="P226" s="121">
        <f t="shared" si="24"/>
        <v>0</v>
      </c>
      <c r="Q226" s="121">
        <f>IF(AND(M2_Metrika2!K226 &lt;&gt; "", M2_Metrika2!K226 &lt;&gt; 0), (L226/M2_Metrika2!K226),0)</f>
        <v>0</v>
      </c>
      <c r="R226" s="121">
        <f t="shared" si="22"/>
        <v>0</v>
      </c>
      <c r="S226" s="121">
        <f t="shared" si="23"/>
        <v>0</v>
      </c>
      <c r="T226" s="121">
        <f>IF(AND(M2_Metrika2!K226 &lt;&gt; "", M2_Metrika2!K226 &lt;&gt; 0), (O226/M2_Metrika2!K226),0)</f>
        <v>0</v>
      </c>
      <c r="U226" s="121">
        <f>IF(AND(M2_Metrika2!K226 &lt;&gt; "", M2_Metrika2!K226 &lt;&gt; 0), (P226/M2_Metrika2!K226),0)</f>
        <v>0</v>
      </c>
      <c r="V226" s="81"/>
      <c r="W226" s="121">
        <f t="shared" si="25"/>
        <v>0</v>
      </c>
      <c r="X226" s="196">
        <f t="shared" si="26"/>
        <v>0</v>
      </c>
      <c r="Y226" s="7"/>
      <c r="Z226" s="7"/>
      <c r="AA226" s="7"/>
      <c r="AB226" s="7"/>
      <c r="AC226" s="40"/>
      <c r="AD226" s="40"/>
      <c r="AE226" s="40"/>
      <c r="AF226" s="40"/>
      <c r="AG226" s="40"/>
      <c r="AH226" s="40"/>
      <c r="AI226" s="40"/>
    </row>
    <row r="227" spans="1:35" x14ac:dyDescent="0.25">
      <c r="A227" s="7"/>
      <c r="B227" s="94">
        <v>222</v>
      </c>
      <c r="C227" s="94">
        <v>12</v>
      </c>
      <c r="D227" s="95" t="s">
        <v>19</v>
      </c>
      <c r="E227" s="164" t="s">
        <v>259</v>
      </c>
      <c r="F227" s="96"/>
      <c r="G227" s="30"/>
      <c r="H227" s="30"/>
      <c r="I227" s="30"/>
      <c r="J227" s="80"/>
      <c r="K227" s="80"/>
      <c r="L227" s="80"/>
      <c r="M227" s="80"/>
      <c r="N227" s="80"/>
      <c r="O227" s="121">
        <f t="shared" si="27"/>
        <v>0</v>
      </c>
      <c r="P227" s="121">
        <f t="shared" si="24"/>
        <v>0</v>
      </c>
      <c r="Q227" s="121">
        <f>IF(AND(M2_Metrika2!K227 &lt;&gt; "", M2_Metrika2!K227 &lt;&gt; 0), (L227/M2_Metrika2!K227),0)</f>
        <v>0</v>
      </c>
      <c r="R227" s="121">
        <f t="shared" si="22"/>
        <v>0</v>
      </c>
      <c r="S227" s="121">
        <f t="shared" si="23"/>
        <v>0</v>
      </c>
      <c r="T227" s="121">
        <f>IF(AND(M2_Metrika2!K227 &lt;&gt; "", M2_Metrika2!K227 &lt;&gt; 0), (O227/M2_Metrika2!K227),0)</f>
        <v>0</v>
      </c>
      <c r="U227" s="121">
        <f>IF(AND(M2_Metrika2!K227 &lt;&gt; "", M2_Metrika2!K227 &lt;&gt; 0), (P227/M2_Metrika2!K227),0)</f>
        <v>0</v>
      </c>
      <c r="V227" s="81"/>
      <c r="W227" s="121">
        <f t="shared" si="25"/>
        <v>0</v>
      </c>
      <c r="X227" s="196">
        <f t="shared" si="26"/>
        <v>0</v>
      </c>
      <c r="Y227" s="7"/>
      <c r="Z227" s="7"/>
      <c r="AA227" s="7"/>
      <c r="AB227" s="7"/>
      <c r="AC227" s="40"/>
      <c r="AD227" s="40"/>
      <c r="AE227" s="40"/>
      <c r="AF227" s="40"/>
      <c r="AG227" s="40"/>
      <c r="AH227" s="40"/>
      <c r="AI227" s="40"/>
    </row>
    <row r="228" spans="1:35" x14ac:dyDescent="0.25">
      <c r="A228" s="7"/>
      <c r="B228" s="94">
        <v>223</v>
      </c>
      <c r="C228" s="94">
        <v>13</v>
      </c>
      <c r="D228" s="95" t="s">
        <v>19</v>
      </c>
      <c r="E228" s="164" t="s">
        <v>259</v>
      </c>
      <c r="F228" s="96"/>
      <c r="G228" s="30"/>
      <c r="H228" s="30"/>
      <c r="I228" s="30"/>
      <c r="J228" s="80"/>
      <c r="K228" s="80"/>
      <c r="L228" s="80"/>
      <c r="M228" s="80"/>
      <c r="N228" s="80"/>
      <c r="O228" s="121">
        <f t="shared" si="27"/>
        <v>0</v>
      </c>
      <c r="P228" s="121">
        <f t="shared" si="24"/>
        <v>0</v>
      </c>
      <c r="Q228" s="121">
        <f>IF(AND(M2_Metrika2!K228 &lt;&gt; "", M2_Metrika2!K228 &lt;&gt; 0), (L228/M2_Metrika2!K228),0)</f>
        <v>0</v>
      </c>
      <c r="R228" s="121">
        <f t="shared" si="22"/>
        <v>0</v>
      </c>
      <c r="S228" s="121">
        <f t="shared" si="23"/>
        <v>0</v>
      </c>
      <c r="T228" s="121">
        <f>IF(AND(M2_Metrika2!K228 &lt;&gt; "", M2_Metrika2!K228 &lt;&gt; 0), (O228/M2_Metrika2!K228),0)</f>
        <v>0</v>
      </c>
      <c r="U228" s="121">
        <f>IF(AND(M2_Metrika2!K228 &lt;&gt; "", M2_Metrika2!K228 &lt;&gt; 0), (P228/M2_Metrika2!K228),0)</f>
        <v>0</v>
      </c>
      <c r="V228" s="81"/>
      <c r="W228" s="121">
        <f t="shared" si="25"/>
        <v>0</v>
      </c>
      <c r="X228" s="196">
        <f t="shared" si="26"/>
        <v>0</v>
      </c>
      <c r="Y228" s="7"/>
      <c r="Z228" s="7"/>
      <c r="AA228" s="7"/>
      <c r="AB228" s="7"/>
      <c r="AC228" s="40"/>
      <c r="AD228" s="40"/>
      <c r="AE228" s="40"/>
      <c r="AF228" s="40"/>
      <c r="AG228" s="40"/>
      <c r="AH228" s="40"/>
      <c r="AI228" s="40"/>
    </row>
    <row r="229" spans="1:35" x14ac:dyDescent="0.25">
      <c r="A229" s="7"/>
      <c r="B229" s="94">
        <v>224</v>
      </c>
      <c r="C229" s="94">
        <v>14</v>
      </c>
      <c r="D229" s="95" t="s">
        <v>19</v>
      </c>
      <c r="E229" s="164" t="s">
        <v>259</v>
      </c>
      <c r="F229" s="96"/>
      <c r="G229" s="30"/>
      <c r="H229" s="30"/>
      <c r="I229" s="30"/>
      <c r="J229" s="80"/>
      <c r="K229" s="80"/>
      <c r="L229" s="80"/>
      <c r="M229" s="80"/>
      <c r="N229" s="80"/>
      <c r="O229" s="121">
        <f t="shared" si="27"/>
        <v>0</v>
      </c>
      <c r="P229" s="121">
        <f t="shared" si="24"/>
        <v>0</v>
      </c>
      <c r="Q229" s="121">
        <f>IF(AND(M2_Metrika2!K229 &lt;&gt; "", M2_Metrika2!K229 &lt;&gt; 0), (L229/M2_Metrika2!K229),0)</f>
        <v>0</v>
      </c>
      <c r="R229" s="121">
        <f t="shared" si="22"/>
        <v>0</v>
      </c>
      <c r="S229" s="121">
        <f t="shared" si="23"/>
        <v>0</v>
      </c>
      <c r="T229" s="121">
        <f>IF(AND(M2_Metrika2!K229 &lt;&gt; "", M2_Metrika2!K229 &lt;&gt; 0), (O229/M2_Metrika2!K229),0)</f>
        <v>0</v>
      </c>
      <c r="U229" s="121">
        <f>IF(AND(M2_Metrika2!K229 &lt;&gt; "", M2_Metrika2!K229 &lt;&gt; 0), (P229/M2_Metrika2!K229),0)</f>
        <v>0</v>
      </c>
      <c r="V229" s="81"/>
      <c r="W229" s="121">
        <f t="shared" si="25"/>
        <v>0</v>
      </c>
      <c r="X229" s="196">
        <f t="shared" si="26"/>
        <v>0</v>
      </c>
      <c r="Y229" s="7"/>
      <c r="Z229" s="7"/>
      <c r="AA229" s="7"/>
      <c r="AB229" s="7"/>
      <c r="AC229" s="40"/>
      <c r="AD229" s="40"/>
      <c r="AE229" s="40"/>
      <c r="AF229" s="40"/>
      <c r="AG229" s="40"/>
      <c r="AH229" s="40"/>
      <c r="AI229" s="40"/>
    </row>
    <row r="230" spans="1:35" ht="15.75" customHeight="1" thickBot="1" x14ac:dyDescent="0.3">
      <c r="A230" s="7"/>
      <c r="B230" s="94">
        <v>225</v>
      </c>
      <c r="C230" s="94">
        <v>15</v>
      </c>
      <c r="D230" s="95" t="s">
        <v>19</v>
      </c>
      <c r="E230" s="164" t="s">
        <v>259</v>
      </c>
      <c r="F230" s="96"/>
      <c r="G230" s="82"/>
      <c r="H230" s="83"/>
      <c r="I230" s="83"/>
      <c r="J230" s="80"/>
      <c r="K230" s="80"/>
      <c r="L230" s="80"/>
      <c r="M230" s="80"/>
      <c r="N230" s="80"/>
      <c r="O230" s="121">
        <f t="shared" si="27"/>
        <v>0</v>
      </c>
      <c r="P230" s="121">
        <f t="shared" si="24"/>
        <v>0</v>
      </c>
      <c r="Q230" s="121">
        <f>IF(AND(M2_Metrika2!K230 &lt;&gt; "", M2_Metrika2!K230 &lt;&gt; 0), (L230/M2_Metrika2!K230),0)</f>
        <v>0</v>
      </c>
      <c r="R230" s="121">
        <f t="shared" si="22"/>
        <v>0</v>
      </c>
      <c r="S230" s="121">
        <f t="shared" si="23"/>
        <v>0</v>
      </c>
      <c r="T230" s="121">
        <f>IF(AND(M2_Metrika2!K230 &lt;&gt; "", M2_Metrika2!K230 &lt;&gt; 0), (O230/M2_Metrika2!K230),0)</f>
        <v>0</v>
      </c>
      <c r="U230" s="121">
        <f>IF(AND(M2_Metrika2!K230 &lt;&gt; "", M2_Metrika2!K230 &lt;&gt; 0), (P230/M2_Metrika2!K230),0)</f>
        <v>0</v>
      </c>
      <c r="V230" s="81"/>
      <c r="W230" s="121">
        <f t="shared" si="25"/>
        <v>0</v>
      </c>
      <c r="X230" s="196">
        <f t="shared" si="26"/>
        <v>0</v>
      </c>
      <c r="Y230" s="7"/>
      <c r="Z230" s="7"/>
      <c r="AA230" s="7"/>
      <c r="AB230" s="7"/>
      <c r="AC230" s="40"/>
      <c r="AD230" s="40"/>
      <c r="AE230" s="40"/>
      <c r="AF230" s="40"/>
      <c r="AG230" s="40"/>
      <c r="AH230" s="40"/>
      <c r="AI230" s="40"/>
    </row>
    <row r="231" spans="1:35" x14ac:dyDescent="0.25">
      <c r="A231" s="7"/>
      <c r="B231" s="91">
        <v>226</v>
      </c>
      <c r="C231" s="94">
        <v>1</v>
      </c>
      <c r="D231" s="92" t="s">
        <v>20</v>
      </c>
      <c r="E231" s="163" t="s">
        <v>259</v>
      </c>
      <c r="F231" s="93"/>
      <c r="G231" s="30"/>
      <c r="H231" s="30"/>
      <c r="I231" s="30"/>
      <c r="J231" s="78"/>
      <c r="K231" s="78"/>
      <c r="L231" s="78"/>
      <c r="M231" s="78"/>
      <c r="N231" s="78"/>
      <c r="O231" s="193">
        <f t="shared" si="27"/>
        <v>0</v>
      </c>
      <c r="P231" s="193">
        <f t="shared" si="24"/>
        <v>0</v>
      </c>
      <c r="Q231" s="193">
        <f>IF(AND(M2_Metrika2!K231 &lt;&gt; "", M2_Metrika2!K231 &lt;&gt; 0), (L231/M2_Metrika2!K231),0)</f>
        <v>0</v>
      </c>
      <c r="R231" s="193">
        <f t="shared" si="22"/>
        <v>0</v>
      </c>
      <c r="S231" s="193">
        <f t="shared" si="23"/>
        <v>0</v>
      </c>
      <c r="T231" s="193">
        <f>IF(AND(M2_Metrika2!K231 &lt;&gt; "", M2_Metrika2!K231 &lt;&gt; 0), (O231/M2_Metrika2!K231),0)</f>
        <v>0</v>
      </c>
      <c r="U231" s="193">
        <f>IF(AND(M2_Metrika2!K231 &lt;&gt; "", M2_Metrika2!K231 &lt;&gt; 0), (P231/M2_Metrika2!K231),0)</f>
        <v>0</v>
      </c>
      <c r="V231" s="79"/>
      <c r="W231" s="193">
        <f t="shared" si="25"/>
        <v>0</v>
      </c>
      <c r="X231" s="194">
        <f t="shared" si="26"/>
        <v>0</v>
      </c>
      <c r="Y231" s="7"/>
      <c r="Z231" s="7"/>
      <c r="AA231" s="7"/>
      <c r="AB231" s="7"/>
      <c r="AC231" s="40"/>
      <c r="AD231" s="40"/>
      <c r="AE231" s="40"/>
      <c r="AF231" s="40"/>
      <c r="AG231" s="40"/>
      <c r="AH231" s="40"/>
      <c r="AI231" s="40"/>
    </row>
    <row r="232" spans="1:35" x14ac:dyDescent="0.25">
      <c r="A232" s="7"/>
      <c r="B232" s="94">
        <v>227</v>
      </c>
      <c r="C232" s="94">
        <v>2</v>
      </c>
      <c r="D232" s="95" t="s">
        <v>20</v>
      </c>
      <c r="E232" s="164" t="s">
        <v>259</v>
      </c>
      <c r="F232" s="96"/>
      <c r="G232" s="30"/>
      <c r="H232" s="30"/>
      <c r="I232" s="30"/>
      <c r="J232" s="80"/>
      <c r="K232" s="80"/>
      <c r="L232" s="80"/>
      <c r="M232" s="80"/>
      <c r="N232" s="80"/>
      <c r="O232" s="121">
        <f t="shared" si="27"/>
        <v>0</v>
      </c>
      <c r="P232" s="121">
        <f t="shared" si="24"/>
        <v>0</v>
      </c>
      <c r="Q232" s="121">
        <f>IF(AND(M2_Metrika2!K232 &lt;&gt; "", M2_Metrika2!K232 &lt;&gt; 0), (L232/M2_Metrika2!K232),0)</f>
        <v>0</v>
      </c>
      <c r="R232" s="121">
        <f t="shared" si="22"/>
        <v>0</v>
      </c>
      <c r="S232" s="121">
        <f t="shared" si="23"/>
        <v>0</v>
      </c>
      <c r="T232" s="121">
        <f>IF(AND(M2_Metrika2!K232 &lt;&gt; "", M2_Metrika2!K232 &lt;&gt; 0), (O232/M2_Metrika2!K232),0)</f>
        <v>0</v>
      </c>
      <c r="U232" s="121">
        <f>IF(AND(M2_Metrika2!K232 &lt;&gt; "", M2_Metrika2!K232 &lt;&gt; 0), (P232/M2_Metrika2!K232),0)</f>
        <v>0</v>
      </c>
      <c r="V232" s="81"/>
      <c r="W232" s="121">
        <f t="shared" si="25"/>
        <v>0</v>
      </c>
      <c r="X232" s="196">
        <f t="shared" si="26"/>
        <v>0</v>
      </c>
      <c r="Y232" s="7"/>
      <c r="Z232" s="7"/>
      <c r="AA232" s="7"/>
      <c r="AB232" s="7"/>
      <c r="AC232" s="40"/>
      <c r="AD232" s="40"/>
      <c r="AE232" s="40"/>
      <c r="AF232" s="40"/>
      <c r="AG232" s="40"/>
      <c r="AH232" s="40"/>
      <c r="AI232" s="40"/>
    </row>
    <row r="233" spans="1:35" x14ac:dyDescent="0.25">
      <c r="A233" s="7"/>
      <c r="B233" s="94">
        <v>228</v>
      </c>
      <c r="C233" s="94">
        <v>3</v>
      </c>
      <c r="D233" s="95" t="s">
        <v>20</v>
      </c>
      <c r="E233" s="164" t="s">
        <v>259</v>
      </c>
      <c r="F233" s="96"/>
      <c r="G233" s="30"/>
      <c r="H233" s="30"/>
      <c r="I233" s="30"/>
      <c r="J233" s="80"/>
      <c r="K233" s="80"/>
      <c r="L233" s="80"/>
      <c r="M233" s="80"/>
      <c r="N233" s="80"/>
      <c r="O233" s="121">
        <f t="shared" si="27"/>
        <v>0</v>
      </c>
      <c r="P233" s="121">
        <f t="shared" si="24"/>
        <v>0</v>
      </c>
      <c r="Q233" s="121">
        <f>IF(AND(M2_Metrika2!K233 &lt;&gt; "", M2_Metrika2!K233 &lt;&gt; 0), (L233/M2_Metrika2!K233),0)</f>
        <v>0</v>
      </c>
      <c r="R233" s="121">
        <f t="shared" si="22"/>
        <v>0</v>
      </c>
      <c r="S233" s="121">
        <f t="shared" si="23"/>
        <v>0</v>
      </c>
      <c r="T233" s="121">
        <f>IF(AND(M2_Metrika2!K233 &lt;&gt; "", M2_Metrika2!K233 &lt;&gt; 0), (O233/M2_Metrika2!K233),0)</f>
        <v>0</v>
      </c>
      <c r="U233" s="121">
        <f>IF(AND(M2_Metrika2!K233 &lt;&gt; "", M2_Metrika2!K233 &lt;&gt; 0), (P233/M2_Metrika2!K233),0)</f>
        <v>0</v>
      </c>
      <c r="V233" s="81"/>
      <c r="W233" s="121">
        <f t="shared" si="25"/>
        <v>0</v>
      </c>
      <c r="X233" s="196">
        <f t="shared" si="26"/>
        <v>0</v>
      </c>
      <c r="Y233" s="7"/>
      <c r="Z233" s="7"/>
      <c r="AA233" s="7"/>
      <c r="AB233" s="7"/>
      <c r="AC233" s="40"/>
      <c r="AD233" s="40"/>
      <c r="AE233" s="40"/>
      <c r="AF233" s="40"/>
      <c r="AG233" s="40"/>
      <c r="AH233" s="40"/>
      <c r="AI233" s="40"/>
    </row>
    <row r="234" spans="1:35" x14ac:dyDescent="0.25">
      <c r="A234" s="7"/>
      <c r="B234" s="94">
        <v>229</v>
      </c>
      <c r="C234" s="94">
        <v>4</v>
      </c>
      <c r="D234" s="95" t="s">
        <v>20</v>
      </c>
      <c r="E234" s="164" t="s">
        <v>259</v>
      </c>
      <c r="F234" s="96"/>
      <c r="G234" s="30"/>
      <c r="H234" s="30"/>
      <c r="I234" s="30"/>
      <c r="J234" s="80"/>
      <c r="K234" s="80"/>
      <c r="L234" s="80"/>
      <c r="M234" s="80"/>
      <c r="N234" s="80"/>
      <c r="O234" s="121">
        <f t="shared" si="27"/>
        <v>0</v>
      </c>
      <c r="P234" s="121">
        <f t="shared" si="24"/>
        <v>0</v>
      </c>
      <c r="Q234" s="121">
        <f>IF(AND(M2_Metrika2!K234 &lt;&gt; "", M2_Metrika2!K234 &lt;&gt; 0), (L234/M2_Metrika2!K234),0)</f>
        <v>0</v>
      </c>
      <c r="R234" s="121">
        <f t="shared" si="22"/>
        <v>0</v>
      </c>
      <c r="S234" s="121">
        <f t="shared" si="23"/>
        <v>0</v>
      </c>
      <c r="T234" s="121">
        <f>IF(AND(M2_Metrika2!K234 &lt;&gt; "", M2_Metrika2!K234 &lt;&gt; 0), (O234/M2_Metrika2!K234),0)</f>
        <v>0</v>
      </c>
      <c r="U234" s="121">
        <f>IF(AND(M2_Metrika2!K234 &lt;&gt; "", M2_Metrika2!K234 &lt;&gt; 0), (P234/M2_Metrika2!K234),0)</f>
        <v>0</v>
      </c>
      <c r="V234" s="81"/>
      <c r="W234" s="121">
        <f t="shared" si="25"/>
        <v>0</v>
      </c>
      <c r="X234" s="196">
        <f t="shared" si="26"/>
        <v>0</v>
      </c>
      <c r="Y234" s="7"/>
      <c r="Z234" s="7"/>
      <c r="AA234" s="7"/>
      <c r="AB234" s="7"/>
      <c r="AC234" s="40"/>
      <c r="AD234" s="40"/>
      <c r="AE234" s="40"/>
      <c r="AF234" s="40"/>
      <c r="AG234" s="40"/>
      <c r="AH234" s="40"/>
      <c r="AI234" s="40"/>
    </row>
    <row r="235" spans="1:35" x14ac:dyDescent="0.25">
      <c r="A235" s="7"/>
      <c r="B235" s="94">
        <v>230</v>
      </c>
      <c r="C235" s="94">
        <v>5</v>
      </c>
      <c r="D235" s="95" t="s">
        <v>20</v>
      </c>
      <c r="E235" s="164" t="s">
        <v>259</v>
      </c>
      <c r="F235" s="96"/>
      <c r="G235" s="30"/>
      <c r="H235" s="30"/>
      <c r="I235" s="30"/>
      <c r="J235" s="80"/>
      <c r="K235" s="80"/>
      <c r="L235" s="80"/>
      <c r="M235" s="80"/>
      <c r="N235" s="80"/>
      <c r="O235" s="121">
        <f t="shared" si="27"/>
        <v>0</v>
      </c>
      <c r="P235" s="121">
        <f t="shared" si="24"/>
        <v>0</v>
      </c>
      <c r="Q235" s="121">
        <f>IF(AND(M2_Metrika2!K235 &lt;&gt; "", M2_Metrika2!K235 &lt;&gt; 0), (L235/M2_Metrika2!K235),0)</f>
        <v>0</v>
      </c>
      <c r="R235" s="121">
        <f t="shared" si="22"/>
        <v>0</v>
      </c>
      <c r="S235" s="121">
        <f t="shared" si="23"/>
        <v>0</v>
      </c>
      <c r="T235" s="121">
        <f>IF(AND(M2_Metrika2!K235 &lt;&gt; "", M2_Metrika2!K235 &lt;&gt; 0), (O235/M2_Metrika2!K235),0)</f>
        <v>0</v>
      </c>
      <c r="U235" s="121">
        <f>IF(AND(M2_Metrika2!K235 &lt;&gt; "", M2_Metrika2!K235 &lt;&gt; 0), (P235/M2_Metrika2!K235),0)</f>
        <v>0</v>
      </c>
      <c r="V235" s="81"/>
      <c r="W235" s="121">
        <f t="shared" si="25"/>
        <v>0</v>
      </c>
      <c r="X235" s="196">
        <f t="shared" si="26"/>
        <v>0</v>
      </c>
      <c r="Y235" s="7"/>
      <c r="Z235" s="7"/>
      <c r="AA235" s="7"/>
      <c r="AB235" s="7"/>
      <c r="AC235" s="40"/>
      <c r="AD235" s="40"/>
      <c r="AE235" s="40"/>
      <c r="AF235" s="40"/>
      <c r="AG235" s="40"/>
      <c r="AH235" s="40"/>
      <c r="AI235" s="40"/>
    </row>
    <row r="236" spans="1:35" x14ac:dyDescent="0.25">
      <c r="A236" s="7"/>
      <c r="B236" s="94">
        <v>231</v>
      </c>
      <c r="C236" s="94">
        <v>6</v>
      </c>
      <c r="D236" s="95" t="s">
        <v>20</v>
      </c>
      <c r="E236" s="164" t="s">
        <v>259</v>
      </c>
      <c r="F236" s="96"/>
      <c r="G236" s="30"/>
      <c r="H236" s="30"/>
      <c r="I236" s="30"/>
      <c r="J236" s="80"/>
      <c r="K236" s="80"/>
      <c r="L236" s="80"/>
      <c r="M236" s="80"/>
      <c r="N236" s="80"/>
      <c r="O236" s="121">
        <f t="shared" si="27"/>
        <v>0</v>
      </c>
      <c r="P236" s="121">
        <f t="shared" si="24"/>
        <v>0</v>
      </c>
      <c r="Q236" s="121">
        <f>IF(AND(M2_Metrika2!K236 &lt;&gt; "", M2_Metrika2!K236 &lt;&gt; 0), (L236/M2_Metrika2!K236),0)</f>
        <v>0</v>
      </c>
      <c r="R236" s="121">
        <f t="shared" si="22"/>
        <v>0</v>
      </c>
      <c r="S236" s="121">
        <f t="shared" si="23"/>
        <v>0</v>
      </c>
      <c r="T236" s="121">
        <f>IF(AND(M2_Metrika2!K236 &lt;&gt; "", M2_Metrika2!K236 &lt;&gt; 0), (O236/M2_Metrika2!K236),0)</f>
        <v>0</v>
      </c>
      <c r="U236" s="121">
        <f>IF(AND(M2_Metrika2!K236 &lt;&gt; "", M2_Metrika2!K236 &lt;&gt; 0), (P236/M2_Metrika2!K236),0)</f>
        <v>0</v>
      </c>
      <c r="V236" s="81"/>
      <c r="W236" s="121">
        <f t="shared" si="25"/>
        <v>0</v>
      </c>
      <c r="X236" s="196">
        <f t="shared" si="26"/>
        <v>0</v>
      </c>
      <c r="Y236" s="7"/>
      <c r="Z236" s="7"/>
      <c r="AA236" s="7"/>
      <c r="AB236" s="7"/>
      <c r="AC236" s="40"/>
      <c r="AD236" s="40"/>
      <c r="AE236" s="40"/>
      <c r="AF236" s="40"/>
      <c r="AG236" s="40"/>
      <c r="AH236" s="40"/>
      <c r="AI236" s="40"/>
    </row>
    <row r="237" spans="1:35" x14ac:dyDescent="0.25">
      <c r="A237" s="7"/>
      <c r="B237" s="94">
        <v>232</v>
      </c>
      <c r="C237" s="94">
        <v>7</v>
      </c>
      <c r="D237" s="95" t="s">
        <v>20</v>
      </c>
      <c r="E237" s="164" t="s">
        <v>259</v>
      </c>
      <c r="F237" s="96"/>
      <c r="G237" s="30"/>
      <c r="H237" s="30"/>
      <c r="I237" s="30"/>
      <c r="J237" s="80"/>
      <c r="K237" s="80"/>
      <c r="L237" s="80"/>
      <c r="M237" s="80"/>
      <c r="N237" s="80"/>
      <c r="O237" s="121">
        <f t="shared" si="27"/>
        <v>0</v>
      </c>
      <c r="P237" s="121">
        <f t="shared" si="24"/>
        <v>0</v>
      </c>
      <c r="Q237" s="121">
        <f>IF(AND(M2_Metrika2!K237 &lt;&gt; "", M2_Metrika2!K237 &lt;&gt; 0), (L237/M2_Metrika2!K237),0)</f>
        <v>0</v>
      </c>
      <c r="R237" s="121">
        <f t="shared" si="22"/>
        <v>0</v>
      </c>
      <c r="S237" s="121">
        <f t="shared" si="23"/>
        <v>0</v>
      </c>
      <c r="T237" s="121">
        <f>IF(AND(M2_Metrika2!K237 &lt;&gt; "", M2_Metrika2!K237 &lt;&gt; 0), (O237/M2_Metrika2!K237),0)</f>
        <v>0</v>
      </c>
      <c r="U237" s="121">
        <f>IF(AND(M2_Metrika2!K237 &lt;&gt; "", M2_Metrika2!K237 &lt;&gt; 0), (P237/M2_Metrika2!K237),0)</f>
        <v>0</v>
      </c>
      <c r="V237" s="81"/>
      <c r="W237" s="121">
        <f t="shared" si="25"/>
        <v>0</v>
      </c>
      <c r="X237" s="196">
        <f t="shared" si="26"/>
        <v>0</v>
      </c>
      <c r="Y237" s="7"/>
      <c r="Z237" s="7"/>
      <c r="AA237" s="7"/>
      <c r="AB237" s="7"/>
      <c r="AC237" s="40"/>
      <c r="AD237" s="40"/>
      <c r="AE237" s="40"/>
      <c r="AF237" s="40"/>
      <c r="AG237" s="40"/>
      <c r="AH237" s="40"/>
      <c r="AI237" s="40"/>
    </row>
    <row r="238" spans="1:35" x14ac:dyDescent="0.25">
      <c r="A238" s="7"/>
      <c r="B238" s="94">
        <v>233</v>
      </c>
      <c r="C238" s="94">
        <v>8</v>
      </c>
      <c r="D238" s="95" t="s">
        <v>20</v>
      </c>
      <c r="E238" s="164" t="s">
        <v>259</v>
      </c>
      <c r="F238" s="96"/>
      <c r="G238" s="30"/>
      <c r="H238" s="30"/>
      <c r="I238" s="30"/>
      <c r="J238" s="80"/>
      <c r="K238" s="80"/>
      <c r="L238" s="80"/>
      <c r="M238" s="80"/>
      <c r="N238" s="80"/>
      <c r="O238" s="121">
        <f t="shared" si="27"/>
        <v>0</v>
      </c>
      <c r="P238" s="121">
        <f t="shared" si="24"/>
        <v>0</v>
      </c>
      <c r="Q238" s="121">
        <f>IF(AND(M2_Metrika2!K238 &lt;&gt; "", M2_Metrika2!K238 &lt;&gt; 0), (L238/M2_Metrika2!K238),0)</f>
        <v>0</v>
      </c>
      <c r="R238" s="121">
        <f t="shared" si="22"/>
        <v>0</v>
      </c>
      <c r="S238" s="121">
        <f t="shared" si="23"/>
        <v>0</v>
      </c>
      <c r="T238" s="121">
        <f>IF(AND(M2_Metrika2!K238 &lt;&gt; "", M2_Metrika2!K238 &lt;&gt; 0), (O238/M2_Metrika2!K238),0)</f>
        <v>0</v>
      </c>
      <c r="U238" s="121">
        <f>IF(AND(M2_Metrika2!K238 &lt;&gt; "", M2_Metrika2!K238 &lt;&gt; 0), (P238/M2_Metrika2!K238),0)</f>
        <v>0</v>
      </c>
      <c r="V238" s="81"/>
      <c r="W238" s="121">
        <f t="shared" si="25"/>
        <v>0</v>
      </c>
      <c r="X238" s="196">
        <f t="shared" si="26"/>
        <v>0</v>
      </c>
      <c r="Y238" s="7"/>
      <c r="Z238" s="7"/>
      <c r="AA238" s="7"/>
      <c r="AB238" s="7"/>
      <c r="AC238" s="40"/>
      <c r="AD238" s="40"/>
      <c r="AE238" s="40"/>
      <c r="AF238" s="40"/>
      <c r="AG238" s="40"/>
      <c r="AH238" s="40"/>
      <c r="AI238" s="40"/>
    </row>
    <row r="239" spans="1:35" x14ac:dyDescent="0.25">
      <c r="A239" s="7"/>
      <c r="B239" s="94">
        <v>234</v>
      </c>
      <c r="C239" s="94">
        <v>9</v>
      </c>
      <c r="D239" s="95" t="s">
        <v>20</v>
      </c>
      <c r="E239" s="164" t="s">
        <v>259</v>
      </c>
      <c r="F239" s="96"/>
      <c r="G239" s="30"/>
      <c r="H239" s="30"/>
      <c r="I239" s="30"/>
      <c r="J239" s="80"/>
      <c r="K239" s="80"/>
      <c r="L239" s="80"/>
      <c r="M239" s="80"/>
      <c r="N239" s="80"/>
      <c r="O239" s="121">
        <f t="shared" si="27"/>
        <v>0</v>
      </c>
      <c r="P239" s="121">
        <f t="shared" si="24"/>
        <v>0</v>
      </c>
      <c r="Q239" s="121">
        <f>IF(AND(M2_Metrika2!K239 &lt;&gt; "", M2_Metrika2!K239 &lt;&gt; 0), (L239/M2_Metrika2!K239),0)</f>
        <v>0</v>
      </c>
      <c r="R239" s="121">
        <f t="shared" si="22"/>
        <v>0</v>
      </c>
      <c r="S239" s="121">
        <f t="shared" si="23"/>
        <v>0</v>
      </c>
      <c r="T239" s="121">
        <f>IF(AND(M2_Metrika2!K239 &lt;&gt; "", M2_Metrika2!K239 &lt;&gt; 0), (O239/M2_Metrika2!K239),0)</f>
        <v>0</v>
      </c>
      <c r="U239" s="121">
        <f>IF(AND(M2_Metrika2!K239 &lt;&gt; "", M2_Metrika2!K239 &lt;&gt; 0), (P239/M2_Metrika2!K239),0)</f>
        <v>0</v>
      </c>
      <c r="V239" s="81"/>
      <c r="W239" s="121">
        <f t="shared" si="25"/>
        <v>0</v>
      </c>
      <c r="X239" s="196">
        <f t="shared" si="26"/>
        <v>0</v>
      </c>
      <c r="Y239" s="7"/>
      <c r="Z239" s="7"/>
      <c r="AA239" s="7"/>
      <c r="AB239" s="7"/>
      <c r="AC239" s="40"/>
      <c r="AD239" s="40"/>
      <c r="AE239" s="40"/>
      <c r="AF239" s="40"/>
      <c r="AG239" s="40"/>
      <c r="AH239" s="40"/>
      <c r="AI239" s="40"/>
    </row>
    <row r="240" spans="1:35" x14ac:dyDescent="0.25">
      <c r="A240" s="7"/>
      <c r="B240" s="94">
        <v>235</v>
      </c>
      <c r="C240" s="94">
        <v>10</v>
      </c>
      <c r="D240" s="95" t="s">
        <v>20</v>
      </c>
      <c r="E240" s="164" t="s">
        <v>259</v>
      </c>
      <c r="F240" s="96"/>
      <c r="G240" s="30"/>
      <c r="H240" s="30"/>
      <c r="I240" s="30"/>
      <c r="J240" s="80"/>
      <c r="K240" s="80"/>
      <c r="L240" s="80"/>
      <c r="M240" s="80"/>
      <c r="N240" s="80"/>
      <c r="O240" s="121">
        <f t="shared" si="27"/>
        <v>0</v>
      </c>
      <c r="P240" s="121">
        <f t="shared" si="24"/>
        <v>0</v>
      </c>
      <c r="Q240" s="121">
        <f>IF(AND(M2_Metrika2!K240 &lt;&gt; "", M2_Metrika2!K240 &lt;&gt; 0), (L240/M2_Metrika2!K240),0)</f>
        <v>0</v>
      </c>
      <c r="R240" s="121">
        <f t="shared" si="22"/>
        <v>0</v>
      </c>
      <c r="S240" s="121">
        <f t="shared" si="23"/>
        <v>0</v>
      </c>
      <c r="T240" s="121">
        <f>IF(AND(M2_Metrika2!K240 &lt;&gt; "", M2_Metrika2!K240 &lt;&gt; 0), (O240/M2_Metrika2!K240),0)</f>
        <v>0</v>
      </c>
      <c r="U240" s="121">
        <f>IF(AND(M2_Metrika2!K240 &lt;&gt; "", M2_Metrika2!K240 &lt;&gt; 0), (P240/M2_Metrika2!K240),0)</f>
        <v>0</v>
      </c>
      <c r="V240" s="81"/>
      <c r="W240" s="121">
        <f t="shared" si="25"/>
        <v>0</v>
      </c>
      <c r="X240" s="196">
        <f t="shared" si="26"/>
        <v>0</v>
      </c>
      <c r="Y240" s="7"/>
      <c r="Z240" s="7"/>
      <c r="AA240" s="7"/>
      <c r="AB240" s="7"/>
      <c r="AC240" s="40"/>
      <c r="AD240" s="40"/>
      <c r="AE240" s="40"/>
      <c r="AF240" s="40"/>
      <c r="AG240" s="40"/>
      <c r="AH240" s="40"/>
      <c r="AI240" s="40"/>
    </row>
    <row r="241" spans="1:35" x14ac:dyDescent="0.25">
      <c r="A241" s="7"/>
      <c r="B241" s="94">
        <v>236</v>
      </c>
      <c r="C241" s="94">
        <v>11</v>
      </c>
      <c r="D241" s="95" t="s">
        <v>20</v>
      </c>
      <c r="E241" s="164" t="s">
        <v>259</v>
      </c>
      <c r="F241" s="96"/>
      <c r="G241" s="30"/>
      <c r="H241" s="30"/>
      <c r="I241" s="30"/>
      <c r="J241" s="80"/>
      <c r="K241" s="80"/>
      <c r="L241" s="80"/>
      <c r="M241" s="80"/>
      <c r="N241" s="80"/>
      <c r="O241" s="121">
        <f t="shared" si="27"/>
        <v>0</v>
      </c>
      <c r="P241" s="121">
        <f t="shared" si="24"/>
        <v>0</v>
      </c>
      <c r="Q241" s="121">
        <f>IF(AND(M2_Metrika2!K241 &lt;&gt; "", M2_Metrika2!K241 &lt;&gt; 0), (L241/M2_Metrika2!K241),0)</f>
        <v>0</v>
      </c>
      <c r="R241" s="121">
        <f t="shared" si="22"/>
        <v>0</v>
      </c>
      <c r="S241" s="121">
        <f t="shared" si="23"/>
        <v>0</v>
      </c>
      <c r="T241" s="121">
        <f>IF(AND(M2_Metrika2!K241 &lt;&gt; "", M2_Metrika2!K241 &lt;&gt; 0), (O241/M2_Metrika2!K241),0)</f>
        <v>0</v>
      </c>
      <c r="U241" s="121">
        <f>IF(AND(M2_Metrika2!K241 &lt;&gt; "", M2_Metrika2!K241 &lt;&gt; 0), (P241/M2_Metrika2!K241),0)</f>
        <v>0</v>
      </c>
      <c r="V241" s="81"/>
      <c r="W241" s="121">
        <f t="shared" si="25"/>
        <v>0</v>
      </c>
      <c r="X241" s="196">
        <f t="shared" si="26"/>
        <v>0</v>
      </c>
      <c r="Y241" s="7"/>
      <c r="Z241" s="7"/>
      <c r="AA241" s="7"/>
      <c r="AB241" s="7"/>
      <c r="AC241" s="40"/>
      <c r="AD241" s="40"/>
      <c r="AE241" s="40"/>
      <c r="AF241" s="40"/>
      <c r="AG241" s="40"/>
      <c r="AH241" s="40"/>
      <c r="AI241" s="40"/>
    </row>
    <row r="242" spans="1:35" x14ac:dyDescent="0.25">
      <c r="A242" s="7"/>
      <c r="B242" s="94">
        <v>237</v>
      </c>
      <c r="C242" s="94">
        <v>12</v>
      </c>
      <c r="D242" s="95" t="s">
        <v>20</v>
      </c>
      <c r="E242" s="164" t="s">
        <v>259</v>
      </c>
      <c r="F242" s="96"/>
      <c r="G242" s="30"/>
      <c r="H242" s="30"/>
      <c r="I242" s="30"/>
      <c r="J242" s="80"/>
      <c r="K242" s="80"/>
      <c r="L242" s="80"/>
      <c r="M242" s="80"/>
      <c r="N242" s="80"/>
      <c r="O242" s="121">
        <f t="shared" si="27"/>
        <v>0</v>
      </c>
      <c r="P242" s="121">
        <f t="shared" si="24"/>
        <v>0</v>
      </c>
      <c r="Q242" s="121">
        <f>IF(AND(M2_Metrika2!K242 &lt;&gt; "", M2_Metrika2!K242 &lt;&gt; 0), (L242/M2_Metrika2!K242),0)</f>
        <v>0</v>
      </c>
      <c r="R242" s="121">
        <f t="shared" si="22"/>
        <v>0</v>
      </c>
      <c r="S242" s="121">
        <f t="shared" si="23"/>
        <v>0</v>
      </c>
      <c r="T242" s="121">
        <f>IF(AND(M2_Metrika2!K242 &lt;&gt; "", M2_Metrika2!K242 &lt;&gt; 0), (O242/M2_Metrika2!K242),0)</f>
        <v>0</v>
      </c>
      <c r="U242" s="121">
        <f>IF(AND(M2_Metrika2!K242 &lt;&gt; "", M2_Metrika2!K242 &lt;&gt; 0), (P242/M2_Metrika2!K242),0)</f>
        <v>0</v>
      </c>
      <c r="V242" s="81"/>
      <c r="W242" s="121">
        <f t="shared" si="25"/>
        <v>0</v>
      </c>
      <c r="X242" s="196">
        <f t="shared" si="26"/>
        <v>0</v>
      </c>
      <c r="Y242" s="7"/>
      <c r="Z242" s="7"/>
      <c r="AA242" s="7"/>
      <c r="AB242" s="7"/>
      <c r="AC242" s="40"/>
      <c r="AD242" s="40"/>
      <c r="AE242" s="40"/>
      <c r="AF242" s="40"/>
      <c r="AG242" s="40"/>
      <c r="AH242" s="40"/>
      <c r="AI242" s="40"/>
    </row>
    <row r="243" spans="1:35" x14ac:dyDescent="0.25">
      <c r="A243" s="7"/>
      <c r="B243" s="94">
        <v>238</v>
      </c>
      <c r="C243" s="94">
        <v>13</v>
      </c>
      <c r="D243" s="95" t="s">
        <v>20</v>
      </c>
      <c r="E243" s="164" t="s">
        <v>259</v>
      </c>
      <c r="F243" s="96"/>
      <c r="G243" s="30"/>
      <c r="H243" s="30"/>
      <c r="I243" s="30"/>
      <c r="J243" s="80"/>
      <c r="K243" s="80"/>
      <c r="L243" s="80"/>
      <c r="M243" s="80"/>
      <c r="N243" s="80"/>
      <c r="O243" s="121">
        <f t="shared" si="27"/>
        <v>0</v>
      </c>
      <c r="P243" s="121">
        <f t="shared" si="24"/>
        <v>0</v>
      </c>
      <c r="Q243" s="121">
        <f>IF(AND(M2_Metrika2!K243 &lt;&gt; "", M2_Metrika2!K243 &lt;&gt; 0), (L243/M2_Metrika2!K243),0)</f>
        <v>0</v>
      </c>
      <c r="R243" s="121">
        <f t="shared" si="22"/>
        <v>0</v>
      </c>
      <c r="S243" s="121">
        <f t="shared" si="23"/>
        <v>0</v>
      </c>
      <c r="T243" s="121">
        <f>IF(AND(M2_Metrika2!K243 &lt;&gt; "", M2_Metrika2!K243 &lt;&gt; 0), (O243/M2_Metrika2!K243),0)</f>
        <v>0</v>
      </c>
      <c r="U243" s="121">
        <f>IF(AND(M2_Metrika2!K243 &lt;&gt; "", M2_Metrika2!K243 &lt;&gt; 0), (P243/M2_Metrika2!K243),0)</f>
        <v>0</v>
      </c>
      <c r="V243" s="81"/>
      <c r="W243" s="121">
        <f t="shared" si="25"/>
        <v>0</v>
      </c>
      <c r="X243" s="196">
        <f t="shared" si="26"/>
        <v>0</v>
      </c>
      <c r="Y243" s="7"/>
      <c r="Z243" s="7"/>
      <c r="AA243" s="7"/>
      <c r="AB243" s="7"/>
      <c r="AC243" s="40"/>
      <c r="AD243" s="40"/>
      <c r="AE243" s="40"/>
      <c r="AF243" s="40"/>
      <c r="AG243" s="40"/>
      <c r="AH243" s="40"/>
      <c r="AI243" s="40"/>
    </row>
    <row r="244" spans="1:35" x14ac:dyDescent="0.25">
      <c r="A244" s="7"/>
      <c r="B244" s="94">
        <v>239</v>
      </c>
      <c r="C244" s="94">
        <v>14</v>
      </c>
      <c r="D244" s="95" t="s">
        <v>20</v>
      </c>
      <c r="E244" s="164" t="s">
        <v>259</v>
      </c>
      <c r="F244" s="96"/>
      <c r="G244" s="30"/>
      <c r="H244" s="30"/>
      <c r="I244" s="30"/>
      <c r="J244" s="80"/>
      <c r="K244" s="80"/>
      <c r="L244" s="80"/>
      <c r="M244" s="80"/>
      <c r="N244" s="80"/>
      <c r="O244" s="121">
        <f t="shared" si="27"/>
        <v>0</v>
      </c>
      <c r="P244" s="121">
        <f t="shared" si="24"/>
        <v>0</v>
      </c>
      <c r="Q244" s="121">
        <f>IF(AND(M2_Metrika2!K244 &lt;&gt; "", M2_Metrika2!K244 &lt;&gt; 0), (L244/M2_Metrika2!K244),0)</f>
        <v>0</v>
      </c>
      <c r="R244" s="121">
        <f t="shared" si="22"/>
        <v>0</v>
      </c>
      <c r="S244" s="121">
        <f t="shared" si="23"/>
        <v>0</v>
      </c>
      <c r="T244" s="121">
        <f>IF(AND(M2_Metrika2!K244 &lt;&gt; "", M2_Metrika2!K244 &lt;&gt; 0), (O244/M2_Metrika2!K244),0)</f>
        <v>0</v>
      </c>
      <c r="U244" s="121">
        <f>IF(AND(M2_Metrika2!K244 &lt;&gt; "", M2_Metrika2!K244 &lt;&gt; 0), (P244/M2_Metrika2!K244),0)</f>
        <v>0</v>
      </c>
      <c r="V244" s="81"/>
      <c r="W244" s="121">
        <f t="shared" si="25"/>
        <v>0</v>
      </c>
      <c r="X244" s="196">
        <f t="shared" si="26"/>
        <v>0</v>
      </c>
      <c r="Y244" s="7"/>
      <c r="Z244" s="7"/>
      <c r="AA244" s="7"/>
      <c r="AB244" s="7"/>
      <c r="AC244" s="40"/>
      <c r="AD244" s="40"/>
      <c r="AE244" s="40"/>
      <c r="AF244" s="40"/>
      <c r="AG244" s="40"/>
      <c r="AH244" s="40"/>
      <c r="AI244" s="40"/>
    </row>
    <row r="245" spans="1:35" ht="15.75" customHeight="1" thickBot="1" x14ac:dyDescent="0.3">
      <c r="A245" s="7"/>
      <c r="B245" s="94">
        <v>240</v>
      </c>
      <c r="C245" s="94">
        <v>15</v>
      </c>
      <c r="D245" s="95" t="s">
        <v>20</v>
      </c>
      <c r="E245" s="164" t="s">
        <v>259</v>
      </c>
      <c r="F245" s="96"/>
      <c r="G245" s="82"/>
      <c r="H245" s="83"/>
      <c r="I245" s="83"/>
      <c r="J245" s="80"/>
      <c r="K245" s="80"/>
      <c r="L245" s="80"/>
      <c r="M245" s="80"/>
      <c r="N245" s="80"/>
      <c r="O245" s="121">
        <f t="shared" si="27"/>
        <v>0</v>
      </c>
      <c r="P245" s="121">
        <f t="shared" si="24"/>
        <v>0</v>
      </c>
      <c r="Q245" s="121">
        <f>IF(AND(M2_Metrika2!K245 &lt;&gt; "", M2_Metrika2!K245 &lt;&gt; 0), (L245/M2_Metrika2!K245),0)</f>
        <v>0</v>
      </c>
      <c r="R245" s="121">
        <f t="shared" si="22"/>
        <v>0</v>
      </c>
      <c r="S245" s="121">
        <f t="shared" si="23"/>
        <v>0</v>
      </c>
      <c r="T245" s="121">
        <f>IF(AND(M2_Metrika2!K245 &lt;&gt; "", M2_Metrika2!K245 &lt;&gt; 0), (O245/M2_Metrika2!K245),0)</f>
        <v>0</v>
      </c>
      <c r="U245" s="121">
        <f>IF(AND(M2_Metrika2!K245 &lt;&gt; "", M2_Metrika2!K245 &lt;&gt; 0), (P245/M2_Metrika2!K245),0)</f>
        <v>0</v>
      </c>
      <c r="V245" s="81"/>
      <c r="W245" s="121">
        <f t="shared" si="25"/>
        <v>0</v>
      </c>
      <c r="X245" s="196">
        <f t="shared" si="26"/>
        <v>0</v>
      </c>
      <c r="Y245" s="7"/>
      <c r="Z245" s="7"/>
      <c r="AA245" s="7"/>
      <c r="AB245" s="7"/>
      <c r="AC245" s="40"/>
      <c r="AD245" s="40"/>
      <c r="AE245" s="40"/>
      <c r="AF245" s="40"/>
      <c r="AG245" s="40"/>
      <c r="AH245" s="40"/>
      <c r="AI245" s="40"/>
    </row>
    <row r="246" spans="1:35" x14ac:dyDescent="0.25">
      <c r="A246" s="7"/>
      <c r="B246" s="91">
        <v>241</v>
      </c>
      <c r="C246" s="94">
        <v>1</v>
      </c>
      <c r="D246" s="92" t="s">
        <v>21</v>
      </c>
      <c r="E246" s="163" t="s">
        <v>259</v>
      </c>
      <c r="F246" s="93"/>
      <c r="G246" s="30"/>
      <c r="H246" s="30"/>
      <c r="I246" s="30"/>
      <c r="J246" s="78"/>
      <c r="K246" s="78"/>
      <c r="L246" s="78"/>
      <c r="M246" s="78"/>
      <c r="N246" s="78"/>
      <c r="O246" s="193">
        <f t="shared" si="27"/>
        <v>0</v>
      </c>
      <c r="P246" s="193">
        <f t="shared" si="24"/>
        <v>0</v>
      </c>
      <c r="Q246" s="193">
        <f>IF(AND(M2_Metrika2!K246 &lt;&gt; "", M2_Metrika2!K246 &lt;&gt; 0), (L246/M2_Metrika2!K246),0)</f>
        <v>0</v>
      </c>
      <c r="R246" s="193">
        <f t="shared" si="22"/>
        <v>0</v>
      </c>
      <c r="S246" s="193">
        <f t="shared" si="23"/>
        <v>0</v>
      </c>
      <c r="T246" s="193">
        <f>IF(AND(M2_Metrika2!K246 &lt;&gt; "", M2_Metrika2!K246 &lt;&gt; 0), (O246/M2_Metrika2!K246),0)</f>
        <v>0</v>
      </c>
      <c r="U246" s="193">
        <f>IF(AND(M2_Metrika2!K246 &lt;&gt; "", M2_Metrika2!K246 &lt;&gt; 0), (P246/M2_Metrika2!K246),0)</f>
        <v>0</v>
      </c>
      <c r="V246" s="79"/>
      <c r="W246" s="193">
        <f t="shared" si="25"/>
        <v>0</v>
      </c>
      <c r="X246" s="194">
        <f t="shared" si="26"/>
        <v>0</v>
      </c>
      <c r="Y246" s="7"/>
      <c r="Z246" s="7"/>
      <c r="AA246" s="7"/>
      <c r="AB246" s="7"/>
      <c r="AC246" s="40"/>
      <c r="AD246" s="40"/>
      <c r="AE246" s="40"/>
      <c r="AF246" s="40"/>
      <c r="AG246" s="40"/>
      <c r="AH246" s="40"/>
      <c r="AI246" s="40"/>
    </row>
    <row r="247" spans="1:35" x14ac:dyDescent="0.25">
      <c r="A247" s="7"/>
      <c r="B247" s="94">
        <v>242</v>
      </c>
      <c r="C247" s="94">
        <v>2</v>
      </c>
      <c r="D247" s="95" t="s">
        <v>21</v>
      </c>
      <c r="E247" s="164" t="s">
        <v>259</v>
      </c>
      <c r="F247" s="96"/>
      <c r="G247" s="30"/>
      <c r="H247" s="30"/>
      <c r="I247" s="30"/>
      <c r="J247" s="80"/>
      <c r="K247" s="80"/>
      <c r="L247" s="80"/>
      <c r="M247" s="80"/>
      <c r="N247" s="80"/>
      <c r="O247" s="121">
        <f t="shared" si="27"/>
        <v>0</v>
      </c>
      <c r="P247" s="121">
        <f t="shared" si="24"/>
        <v>0</v>
      </c>
      <c r="Q247" s="121">
        <f>IF(AND(M2_Metrika2!K247 &lt;&gt; "", M2_Metrika2!K247 &lt;&gt; 0), (L247/M2_Metrika2!K247),0)</f>
        <v>0</v>
      </c>
      <c r="R247" s="121">
        <f t="shared" si="22"/>
        <v>0</v>
      </c>
      <c r="S247" s="121">
        <f t="shared" si="23"/>
        <v>0</v>
      </c>
      <c r="T247" s="121">
        <f>IF(AND(M2_Metrika2!K247 &lt;&gt; "", M2_Metrika2!K247 &lt;&gt; 0), (O247/M2_Metrika2!K247),0)</f>
        <v>0</v>
      </c>
      <c r="U247" s="121">
        <f>IF(AND(M2_Metrika2!K247 &lt;&gt; "", M2_Metrika2!K247 &lt;&gt; 0), (P247/M2_Metrika2!K247),0)</f>
        <v>0</v>
      </c>
      <c r="V247" s="81"/>
      <c r="W247" s="121">
        <f t="shared" si="25"/>
        <v>0</v>
      </c>
      <c r="X247" s="196">
        <f t="shared" si="26"/>
        <v>0</v>
      </c>
      <c r="Y247" s="7"/>
      <c r="Z247" s="7"/>
      <c r="AA247" s="7"/>
      <c r="AB247" s="7"/>
      <c r="AC247" s="40"/>
      <c r="AD247" s="40"/>
      <c r="AE247" s="40"/>
      <c r="AF247" s="40"/>
      <c r="AG247" s="40"/>
      <c r="AH247" s="40"/>
      <c r="AI247" s="40"/>
    </row>
    <row r="248" spans="1:35" x14ac:dyDescent="0.25">
      <c r="A248" s="7"/>
      <c r="B248" s="94">
        <v>243</v>
      </c>
      <c r="C248" s="94">
        <v>3</v>
      </c>
      <c r="D248" s="95" t="s">
        <v>21</v>
      </c>
      <c r="E248" s="164" t="s">
        <v>259</v>
      </c>
      <c r="F248" s="96"/>
      <c r="G248" s="30"/>
      <c r="H248" s="30"/>
      <c r="I248" s="30"/>
      <c r="J248" s="80"/>
      <c r="K248" s="80"/>
      <c r="L248" s="80"/>
      <c r="M248" s="80"/>
      <c r="N248" s="80"/>
      <c r="O248" s="121">
        <f t="shared" si="27"/>
        <v>0</v>
      </c>
      <c r="P248" s="121">
        <f t="shared" si="24"/>
        <v>0</v>
      </c>
      <c r="Q248" s="121">
        <f>IF(AND(M2_Metrika2!K248 &lt;&gt; "", M2_Metrika2!K248 &lt;&gt; 0), (L248/M2_Metrika2!K248),0)</f>
        <v>0</v>
      </c>
      <c r="R248" s="121">
        <f t="shared" si="22"/>
        <v>0</v>
      </c>
      <c r="S248" s="121">
        <f t="shared" si="23"/>
        <v>0</v>
      </c>
      <c r="T248" s="121">
        <f>IF(AND(M2_Metrika2!K248 &lt;&gt; "", M2_Metrika2!K248 &lt;&gt; 0), (O248/M2_Metrika2!K248),0)</f>
        <v>0</v>
      </c>
      <c r="U248" s="121">
        <f>IF(AND(M2_Metrika2!K248 &lt;&gt; "", M2_Metrika2!K248 &lt;&gt; 0), (P248/M2_Metrika2!K248),0)</f>
        <v>0</v>
      </c>
      <c r="V248" s="81"/>
      <c r="W248" s="121">
        <f t="shared" si="25"/>
        <v>0</v>
      </c>
      <c r="X248" s="196">
        <f t="shared" si="26"/>
        <v>0</v>
      </c>
      <c r="Y248" s="7"/>
      <c r="Z248" s="7"/>
      <c r="AA248" s="7"/>
      <c r="AB248" s="7"/>
      <c r="AC248" s="40"/>
      <c r="AD248" s="40"/>
      <c r="AE248" s="40"/>
      <c r="AF248" s="40"/>
      <c r="AG248" s="40"/>
      <c r="AH248" s="40"/>
      <c r="AI248" s="40"/>
    </row>
    <row r="249" spans="1:35" x14ac:dyDescent="0.25">
      <c r="A249" s="7"/>
      <c r="B249" s="94">
        <v>244</v>
      </c>
      <c r="C249" s="94">
        <v>4</v>
      </c>
      <c r="D249" s="95" t="s">
        <v>21</v>
      </c>
      <c r="E249" s="164" t="s">
        <v>259</v>
      </c>
      <c r="F249" s="96"/>
      <c r="G249" s="30"/>
      <c r="H249" s="30"/>
      <c r="I249" s="30"/>
      <c r="J249" s="80"/>
      <c r="K249" s="80"/>
      <c r="L249" s="80"/>
      <c r="M249" s="80"/>
      <c r="N249" s="80"/>
      <c r="O249" s="121">
        <f t="shared" si="27"/>
        <v>0</v>
      </c>
      <c r="P249" s="121">
        <f t="shared" si="24"/>
        <v>0</v>
      </c>
      <c r="Q249" s="121">
        <f>IF(AND(M2_Metrika2!K249 &lt;&gt; "", M2_Metrika2!K249 &lt;&gt; 0), (L249/M2_Metrika2!K249),0)</f>
        <v>0</v>
      </c>
      <c r="R249" s="121">
        <f t="shared" si="22"/>
        <v>0</v>
      </c>
      <c r="S249" s="121">
        <f t="shared" si="23"/>
        <v>0</v>
      </c>
      <c r="T249" s="121">
        <f>IF(AND(M2_Metrika2!K249 &lt;&gt; "", M2_Metrika2!K249 &lt;&gt; 0), (O249/M2_Metrika2!K249),0)</f>
        <v>0</v>
      </c>
      <c r="U249" s="121">
        <f>IF(AND(M2_Metrika2!K249 &lt;&gt; "", M2_Metrika2!K249 &lt;&gt; 0), (P249/M2_Metrika2!K249),0)</f>
        <v>0</v>
      </c>
      <c r="V249" s="81"/>
      <c r="W249" s="121">
        <f t="shared" si="25"/>
        <v>0</v>
      </c>
      <c r="X249" s="196">
        <f t="shared" si="26"/>
        <v>0</v>
      </c>
      <c r="Y249" s="7"/>
      <c r="Z249" s="7"/>
      <c r="AA249" s="7"/>
      <c r="AB249" s="7"/>
      <c r="AC249" s="40"/>
      <c r="AD249" s="40"/>
      <c r="AE249" s="40"/>
      <c r="AF249" s="40"/>
      <c r="AG249" s="40"/>
      <c r="AH249" s="40"/>
      <c r="AI249" s="40"/>
    </row>
    <row r="250" spans="1:35" x14ac:dyDescent="0.25">
      <c r="A250" s="7"/>
      <c r="B250" s="94">
        <v>245</v>
      </c>
      <c r="C250" s="94">
        <v>5</v>
      </c>
      <c r="D250" s="95" t="s">
        <v>21</v>
      </c>
      <c r="E250" s="164" t="s">
        <v>259</v>
      </c>
      <c r="F250" s="96"/>
      <c r="G250" s="30"/>
      <c r="H250" s="30"/>
      <c r="I250" s="30"/>
      <c r="J250" s="80"/>
      <c r="K250" s="80"/>
      <c r="L250" s="80"/>
      <c r="M250" s="80"/>
      <c r="N250" s="80"/>
      <c r="O250" s="121">
        <f t="shared" si="27"/>
        <v>0</v>
      </c>
      <c r="P250" s="121">
        <f t="shared" si="24"/>
        <v>0</v>
      </c>
      <c r="Q250" s="121">
        <f>IF(AND(M2_Metrika2!K250 &lt;&gt; "", M2_Metrika2!K250 &lt;&gt; 0), (L250/M2_Metrika2!K250),0)</f>
        <v>0</v>
      </c>
      <c r="R250" s="121">
        <f t="shared" si="22"/>
        <v>0</v>
      </c>
      <c r="S250" s="121">
        <f t="shared" si="23"/>
        <v>0</v>
      </c>
      <c r="T250" s="121">
        <f>IF(AND(M2_Metrika2!K250 &lt;&gt; "", M2_Metrika2!K250 &lt;&gt; 0), (O250/M2_Metrika2!K250),0)</f>
        <v>0</v>
      </c>
      <c r="U250" s="121">
        <f>IF(AND(M2_Metrika2!K250 &lt;&gt; "", M2_Metrika2!K250 &lt;&gt; 0), (P250/M2_Metrika2!K250),0)</f>
        <v>0</v>
      </c>
      <c r="V250" s="81"/>
      <c r="W250" s="121">
        <f t="shared" si="25"/>
        <v>0</v>
      </c>
      <c r="X250" s="196">
        <f t="shared" si="26"/>
        <v>0</v>
      </c>
      <c r="Y250" s="7"/>
      <c r="Z250" s="7"/>
      <c r="AA250" s="7"/>
      <c r="AB250" s="7"/>
      <c r="AC250" s="40"/>
      <c r="AD250" s="40"/>
      <c r="AE250" s="40"/>
      <c r="AF250" s="40"/>
      <c r="AG250" s="40"/>
      <c r="AH250" s="40"/>
      <c r="AI250" s="40"/>
    </row>
    <row r="251" spans="1:35" x14ac:dyDescent="0.25">
      <c r="A251" s="7"/>
      <c r="B251" s="94">
        <v>246</v>
      </c>
      <c r="C251" s="94">
        <v>6</v>
      </c>
      <c r="D251" s="95" t="s">
        <v>21</v>
      </c>
      <c r="E251" s="164" t="s">
        <v>259</v>
      </c>
      <c r="F251" s="96"/>
      <c r="G251" s="30"/>
      <c r="H251" s="30"/>
      <c r="I251" s="30"/>
      <c r="J251" s="80"/>
      <c r="K251" s="80"/>
      <c r="L251" s="80"/>
      <c r="M251" s="80"/>
      <c r="N251" s="80"/>
      <c r="O251" s="121">
        <f t="shared" si="27"/>
        <v>0</v>
      </c>
      <c r="P251" s="121">
        <f t="shared" si="24"/>
        <v>0</v>
      </c>
      <c r="Q251" s="121">
        <f>IF(AND(M2_Metrika2!K251 &lt;&gt; "", M2_Metrika2!K251 &lt;&gt; 0), (L251/M2_Metrika2!K251),0)</f>
        <v>0</v>
      </c>
      <c r="R251" s="121">
        <f t="shared" si="22"/>
        <v>0</v>
      </c>
      <c r="S251" s="121">
        <f t="shared" si="23"/>
        <v>0</v>
      </c>
      <c r="T251" s="121">
        <f>IF(AND(M2_Metrika2!K251 &lt;&gt; "", M2_Metrika2!K251 &lt;&gt; 0), (O251/M2_Metrika2!K251),0)</f>
        <v>0</v>
      </c>
      <c r="U251" s="121">
        <f>IF(AND(M2_Metrika2!K251 &lt;&gt; "", M2_Metrika2!K251 &lt;&gt; 0), (P251/M2_Metrika2!K251),0)</f>
        <v>0</v>
      </c>
      <c r="V251" s="81"/>
      <c r="W251" s="121">
        <f t="shared" si="25"/>
        <v>0</v>
      </c>
      <c r="X251" s="196">
        <f t="shared" si="26"/>
        <v>0</v>
      </c>
      <c r="Y251" s="7"/>
      <c r="Z251" s="7"/>
      <c r="AA251" s="7"/>
      <c r="AB251" s="7"/>
      <c r="AC251" s="40"/>
      <c r="AD251" s="40"/>
      <c r="AE251" s="40"/>
      <c r="AF251" s="40"/>
      <c r="AG251" s="40"/>
      <c r="AH251" s="40"/>
      <c r="AI251" s="40"/>
    </row>
    <row r="252" spans="1:35" x14ac:dyDescent="0.25">
      <c r="A252" s="7"/>
      <c r="B252" s="94">
        <v>247</v>
      </c>
      <c r="C252" s="94">
        <v>7</v>
      </c>
      <c r="D252" s="95" t="s">
        <v>21</v>
      </c>
      <c r="E252" s="164" t="s">
        <v>259</v>
      </c>
      <c r="F252" s="96"/>
      <c r="G252" s="30"/>
      <c r="H252" s="30"/>
      <c r="I252" s="30"/>
      <c r="J252" s="80"/>
      <c r="K252" s="80"/>
      <c r="L252" s="80"/>
      <c r="M252" s="80"/>
      <c r="N252" s="80"/>
      <c r="O252" s="121">
        <f t="shared" si="27"/>
        <v>0</v>
      </c>
      <c r="P252" s="121">
        <f t="shared" si="24"/>
        <v>0</v>
      </c>
      <c r="Q252" s="121">
        <f>IF(AND(M2_Metrika2!K252 &lt;&gt; "", M2_Metrika2!K252 &lt;&gt; 0), (L252/M2_Metrika2!K252),0)</f>
        <v>0</v>
      </c>
      <c r="R252" s="121">
        <f t="shared" si="22"/>
        <v>0</v>
      </c>
      <c r="S252" s="121">
        <f t="shared" si="23"/>
        <v>0</v>
      </c>
      <c r="T252" s="121">
        <f>IF(AND(M2_Metrika2!K252 &lt;&gt; "", M2_Metrika2!K252 &lt;&gt; 0), (O252/M2_Metrika2!K252),0)</f>
        <v>0</v>
      </c>
      <c r="U252" s="121">
        <f>IF(AND(M2_Metrika2!K252 &lt;&gt; "", M2_Metrika2!K252 &lt;&gt; 0), (P252/M2_Metrika2!K252),0)</f>
        <v>0</v>
      </c>
      <c r="V252" s="81"/>
      <c r="W252" s="121">
        <f t="shared" si="25"/>
        <v>0</v>
      </c>
      <c r="X252" s="196">
        <f t="shared" si="26"/>
        <v>0</v>
      </c>
      <c r="Y252" s="7"/>
      <c r="Z252" s="7"/>
      <c r="AA252" s="7"/>
      <c r="AB252" s="7"/>
      <c r="AC252" s="40"/>
      <c r="AD252" s="40"/>
      <c r="AE252" s="40"/>
      <c r="AF252" s="40"/>
      <c r="AG252" s="40"/>
      <c r="AH252" s="40"/>
      <c r="AI252" s="40"/>
    </row>
    <row r="253" spans="1:35" x14ac:dyDescent="0.25">
      <c r="A253" s="7"/>
      <c r="B253" s="94">
        <v>248</v>
      </c>
      <c r="C253" s="94">
        <v>8</v>
      </c>
      <c r="D253" s="95" t="s">
        <v>21</v>
      </c>
      <c r="E253" s="164" t="s">
        <v>259</v>
      </c>
      <c r="F253" s="96"/>
      <c r="G253" s="30"/>
      <c r="H253" s="30"/>
      <c r="I253" s="30"/>
      <c r="J253" s="80"/>
      <c r="K253" s="80"/>
      <c r="L253" s="80"/>
      <c r="M253" s="80"/>
      <c r="N253" s="80"/>
      <c r="O253" s="121">
        <f t="shared" si="27"/>
        <v>0</v>
      </c>
      <c r="P253" s="121">
        <f t="shared" si="24"/>
        <v>0</v>
      </c>
      <c r="Q253" s="121">
        <f>IF(AND(M2_Metrika2!K253 &lt;&gt; "", M2_Metrika2!K253 &lt;&gt; 0), (L253/M2_Metrika2!K253),0)</f>
        <v>0</v>
      </c>
      <c r="R253" s="121">
        <f t="shared" si="22"/>
        <v>0</v>
      </c>
      <c r="S253" s="121">
        <f t="shared" si="23"/>
        <v>0</v>
      </c>
      <c r="T253" s="121">
        <f>IF(AND(M2_Metrika2!K253 &lt;&gt; "", M2_Metrika2!K253 &lt;&gt; 0), (O253/M2_Metrika2!K253),0)</f>
        <v>0</v>
      </c>
      <c r="U253" s="121">
        <f>IF(AND(M2_Metrika2!K253 &lt;&gt; "", M2_Metrika2!K253 &lt;&gt; 0), (P253/M2_Metrika2!K253),0)</f>
        <v>0</v>
      </c>
      <c r="V253" s="81"/>
      <c r="W253" s="121">
        <f t="shared" si="25"/>
        <v>0</v>
      </c>
      <c r="X253" s="196">
        <f t="shared" si="26"/>
        <v>0</v>
      </c>
      <c r="Y253" s="7"/>
      <c r="Z253" s="7"/>
      <c r="AA253" s="7"/>
      <c r="AB253" s="7"/>
      <c r="AC253" s="40"/>
      <c r="AD253" s="40"/>
      <c r="AE253" s="40"/>
      <c r="AF253" s="40"/>
      <c r="AG253" s="40"/>
      <c r="AH253" s="40"/>
      <c r="AI253" s="40"/>
    </row>
    <row r="254" spans="1:35" x14ac:dyDescent="0.25">
      <c r="A254" s="7"/>
      <c r="B254" s="94">
        <v>249</v>
      </c>
      <c r="C254" s="94">
        <v>9</v>
      </c>
      <c r="D254" s="95" t="s">
        <v>21</v>
      </c>
      <c r="E254" s="164" t="s">
        <v>259</v>
      </c>
      <c r="F254" s="96"/>
      <c r="G254" s="30"/>
      <c r="H254" s="30"/>
      <c r="I254" s="30"/>
      <c r="J254" s="80"/>
      <c r="K254" s="80"/>
      <c r="L254" s="80"/>
      <c r="M254" s="80"/>
      <c r="N254" s="80"/>
      <c r="O254" s="121">
        <f t="shared" si="27"/>
        <v>0</v>
      </c>
      <c r="P254" s="121">
        <f t="shared" si="24"/>
        <v>0</v>
      </c>
      <c r="Q254" s="121">
        <f>IF(AND(M2_Metrika2!K254 &lt;&gt; "", M2_Metrika2!K254 &lt;&gt; 0), (L254/M2_Metrika2!K254),0)</f>
        <v>0</v>
      </c>
      <c r="R254" s="121">
        <f t="shared" si="22"/>
        <v>0</v>
      </c>
      <c r="S254" s="121">
        <f t="shared" si="23"/>
        <v>0</v>
      </c>
      <c r="T254" s="121">
        <f>IF(AND(M2_Metrika2!K254 &lt;&gt; "", M2_Metrika2!K254 &lt;&gt; 0), (O254/M2_Metrika2!K254),0)</f>
        <v>0</v>
      </c>
      <c r="U254" s="121">
        <f>IF(AND(M2_Metrika2!K254 &lt;&gt; "", M2_Metrika2!K254 &lt;&gt; 0), (P254/M2_Metrika2!K254),0)</f>
        <v>0</v>
      </c>
      <c r="V254" s="81"/>
      <c r="W254" s="121">
        <f t="shared" si="25"/>
        <v>0</v>
      </c>
      <c r="X254" s="196">
        <f t="shared" si="26"/>
        <v>0</v>
      </c>
      <c r="Y254" s="7"/>
      <c r="Z254" s="7"/>
      <c r="AA254" s="7"/>
      <c r="AB254" s="7"/>
      <c r="AC254" s="40"/>
      <c r="AD254" s="40"/>
      <c r="AE254" s="40"/>
      <c r="AF254" s="40"/>
      <c r="AG254" s="40"/>
      <c r="AH254" s="40"/>
      <c r="AI254" s="40"/>
    </row>
    <row r="255" spans="1:35" x14ac:dyDescent="0.25">
      <c r="A255" s="7"/>
      <c r="B255" s="94">
        <v>250</v>
      </c>
      <c r="C255" s="94">
        <v>10</v>
      </c>
      <c r="D255" s="95" t="s">
        <v>21</v>
      </c>
      <c r="E255" s="164" t="s">
        <v>259</v>
      </c>
      <c r="F255" s="96"/>
      <c r="G255" s="30"/>
      <c r="H255" s="30"/>
      <c r="I255" s="30"/>
      <c r="J255" s="80"/>
      <c r="K255" s="80"/>
      <c r="L255" s="80"/>
      <c r="M255" s="80"/>
      <c r="N255" s="80"/>
      <c r="O255" s="121">
        <f t="shared" si="27"/>
        <v>0</v>
      </c>
      <c r="P255" s="121">
        <f t="shared" si="24"/>
        <v>0</v>
      </c>
      <c r="Q255" s="121">
        <f>IF(AND(M2_Metrika2!K255 &lt;&gt; "", M2_Metrika2!K255 &lt;&gt; 0), (L255/M2_Metrika2!K255),0)</f>
        <v>0</v>
      </c>
      <c r="R255" s="121">
        <f t="shared" si="22"/>
        <v>0</v>
      </c>
      <c r="S255" s="121">
        <f t="shared" si="23"/>
        <v>0</v>
      </c>
      <c r="T255" s="121">
        <f>IF(AND(M2_Metrika2!K255 &lt;&gt; "", M2_Metrika2!K255 &lt;&gt; 0), (O255/M2_Metrika2!K255),0)</f>
        <v>0</v>
      </c>
      <c r="U255" s="121">
        <f>IF(AND(M2_Metrika2!K255 &lt;&gt; "", M2_Metrika2!K255 &lt;&gt; 0), (P255/M2_Metrika2!K255),0)</f>
        <v>0</v>
      </c>
      <c r="V255" s="81"/>
      <c r="W255" s="121">
        <f t="shared" si="25"/>
        <v>0</v>
      </c>
      <c r="X255" s="196">
        <f t="shared" si="26"/>
        <v>0</v>
      </c>
      <c r="Y255" s="7"/>
      <c r="Z255" s="7"/>
      <c r="AA255" s="7"/>
      <c r="AB255" s="7"/>
      <c r="AC255" s="40"/>
      <c r="AD255" s="40"/>
      <c r="AE255" s="40"/>
      <c r="AF255" s="40"/>
      <c r="AG255" s="40"/>
      <c r="AH255" s="40"/>
      <c r="AI255" s="40"/>
    </row>
    <row r="256" spans="1:35" x14ac:dyDescent="0.25">
      <c r="A256" s="7"/>
      <c r="B256" s="94">
        <v>251</v>
      </c>
      <c r="C256" s="94">
        <v>11</v>
      </c>
      <c r="D256" s="95" t="s">
        <v>21</v>
      </c>
      <c r="E256" s="164" t="s">
        <v>259</v>
      </c>
      <c r="F256" s="96"/>
      <c r="G256" s="30"/>
      <c r="H256" s="30"/>
      <c r="I256" s="30"/>
      <c r="J256" s="80"/>
      <c r="K256" s="80"/>
      <c r="L256" s="80"/>
      <c r="M256" s="80"/>
      <c r="N256" s="80"/>
      <c r="O256" s="121">
        <f t="shared" si="27"/>
        <v>0</v>
      </c>
      <c r="P256" s="121">
        <f t="shared" si="24"/>
        <v>0</v>
      </c>
      <c r="Q256" s="121">
        <f>IF(AND(M2_Metrika2!K256 &lt;&gt; "", M2_Metrika2!K256 &lt;&gt; 0), (L256/M2_Metrika2!K256),0)</f>
        <v>0</v>
      </c>
      <c r="R256" s="121">
        <f t="shared" si="22"/>
        <v>0</v>
      </c>
      <c r="S256" s="121">
        <f t="shared" si="23"/>
        <v>0</v>
      </c>
      <c r="T256" s="121">
        <f>IF(AND(M2_Metrika2!K256 &lt;&gt; "", M2_Metrika2!K256 &lt;&gt; 0), (O256/M2_Metrika2!K256),0)</f>
        <v>0</v>
      </c>
      <c r="U256" s="121">
        <f>IF(AND(M2_Metrika2!K256 &lt;&gt; "", M2_Metrika2!K256 &lt;&gt; 0), (P256/M2_Metrika2!K256),0)</f>
        <v>0</v>
      </c>
      <c r="V256" s="81"/>
      <c r="W256" s="121">
        <f t="shared" si="25"/>
        <v>0</v>
      </c>
      <c r="X256" s="196">
        <f t="shared" si="26"/>
        <v>0</v>
      </c>
      <c r="Y256" s="7"/>
      <c r="Z256" s="7"/>
      <c r="AA256" s="7"/>
      <c r="AB256" s="7"/>
      <c r="AC256" s="40"/>
      <c r="AD256" s="40"/>
      <c r="AE256" s="40"/>
      <c r="AF256" s="40"/>
      <c r="AG256" s="40"/>
      <c r="AH256" s="40"/>
      <c r="AI256" s="40"/>
    </row>
    <row r="257" spans="1:35" x14ac:dyDescent="0.25">
      <c r="A257" s="7"/>
      <c r="B257" s="94">
        <v>252</v>
      </c>
      <c r="C257" s="94">
        <v>12</v>
      </c>
      <c r="D257" s="95" t="s">
        <v>21</v>
      </c>
      <c r="E257" s="164" t="s">
        <v>259</v>
      </c>
      <c r="F257" s="96"/>
      <c r="G257" s="30"/>
      <c r="H257" s="30"/>
      <c r="I257" s="30"/>
      <c r="J257" s="80"/>
      <c r="K257" s="80"/>
      <c r="L257" s="80"/>
      <c r="M257" s="80"/>
      <c r="N257" s="80"/>
      <c r="O257" s="121">
        <f t="shared" si="27"/>
        <v>0</v>
      </c>
      <c r="P257" s="121">
        <f t="shared" si="24"/>
        <v>0</v>
      </c>
      <c r="Q257" s="121">
        <f>IF(AND(M2_Metrika2!K257 &lt;&gt; "", M2_Metrika2!K257 &lt;&gt; 0), (L257/M2_Metrika2!K257),0)</f>
        <v>0</v>
      </c>
      <c r="R257" s="121">
        <f t="shared" si="22"/>
        <v>0</v>
      </c>
      <c r="S257" s="121">
        <f t="shared" si="23"/>
        <v>0</v>
      </c>
      <c r="T257" s="121">
        <f>IF(AND(M2_Metrika2!K257 &lt;&gt; "", M2_Metrika2!K257 &lt;&gt; 0), (O257/M2_Metrika2!K257),0)</f>
        <v>0</v>
      </c>
      <c r="U257" s="121">
        <f>IF(AND(M2_Metrika2!K257 &lt;&gt; "", M2_Metrika2!K257 &lt;&gt; 0), (P257/M2_Metrika2!K257),0)</f>
        <v>0</v>
      </c>
      <c r="V257" s="81"/>
      <c r="W257" s="121">
        <f t="shared" si="25"/>
        <v>0</v>
      </c>
      <c r="X257" s="196">
        <f t="shared" si="26"/>
        <v>0</v>
      </c>
      <c r="Y257" s="7"/>
      <c r="Z257" s="7"/>
      <c r="AA257" s="7"/>
      <c r="AB257" s="7"/>
      <c r="AC257" s="40"/>
      <c r="AD257" s="40"/>
      <c r="AE257" s="40"/>
      <c r="AF257" s="40"/>
      <c r="AG257" s="40"/>
      <c r="AH257" s="40"/>
      <c r="AI257" s="40"/>
    </row>
    <row r="258" spans="1:35" x14ac:dyDescent="0.25">
      <c r="A258" s="7"/>
      <c r="B258" s="94">
        <v>253</v>
      </c>
      <c r="C258" s="94">
        <v>13</v>
      </c>
      <c r="D258" s="95" t="s">
        <v>21</v>
      </c>
      <c r="E258" s="164" t="s">
        <v>259</v>
      </c>
      <c r="F258" s="96"/>
      <c r="G258" s="30"/>
      <c r="H258" s="30"/>
      <c r="I258" s="30"/>
      <c r="J258" s="80"/>
      <c r="K258" s="80"/>
      <c r="L258" s="80"/>
      <c r="M258" s="80"/>
      <c r="N258" s="80"/>
      <c r="O258" s="121">
        <f t="shared" si="27"/>
        <v>0</v>
      </c>
      <c r="P258" s="121">
        <f t="shared" si="24"/>
        <v>0</v>
      </c>
      <c r="Q258" s="121">
        <f>IF(AND(M2_Metrika2!K258 &lt;&gt; "", M2_Metrika2!K258 &lt;&gt; 0), (L258/M2_Metrika2!K258),0)</f>
        <v>0</v>
      </c>
      <c r="R258" s="121">
        <f t="shared" si="22"/>
        <v>0</v>
      </c>
      <c r="S258" s="121">
        <f t="shared" si="23"/>
        <v>0</v>
      </c>
      <c r="T258" s="121">
        <f>IF(AND(M2_Metrika2!K258 &lt;&gt; "", M2_Metrika2!K258 &lt;&gt; 0), (O258/M2_Metrika2!K258),0)</f>
        <v>0</v>
      </c>
      <c r="U258" s="121">
        <f>IF(AND(M2_Metrika2!K258 &lt;&gt; "", M2_Metrika2!K258 &lt;&gt; 0), (P258/M2_Metrika2!K258),0)</f>
        <v>0</v>
      </c>
      <c r="V258" s="81"/>
      <c r="W258" s="121">
        <f t="shared" si="25"/>
        <v>0</v>
      </c>
      <c r="X258" s="196">
        <f t="shared" si="26"/>
        <v>0</v>
      </c>
      <c r="Y258" s="7"/>
      <c r="Z258" s="7"/>
      <c r="AA258" s="7"/>
      <c r="AB258" s="7"/>
      <c r="AC258" s="40"/>
      <c r="AD258" s="40"/>
      <c r="AE258" s="40"/>
      <c r="AF258" s="40"/>
      <c r="AG258" s="40"/>
      <c r="AH258" s="40"/>
      <c r="AI258" s="40"/>
    </row>
    <row r="259" spans="1:35" x14ac:dyDescent="0.25">
      <c r="A259" s="7"/>
      <c r="B259" s="94">
        <v>254</v>
      </c>
      <c r="C259" s="94">
        <v>14</v>
      </c>
      <c r="D259" s="95" t="s">
        <v>21</v>
      </c>
      <c r="E259" s="164" t="s">
        <v>259</v>
      </c>
      <c r="F259" s="96"/>
      <c r="G259" s="30"/>
      <c r="H259" s="30"/>
      <c r="I259" s="30"/>
      <c r="J259" s="80"/>
      <c r="K259" s="80"/>
      <c r="L259" s="80"/>
      <c r="M259" s="80"/>
      <c r="N259" s="80"/>
      <c r="O259" s="121">
        <f t="shared" si="27"/>
        <v>0</v>
      </c>
      <c r="P259" s="121">
        <f t="shared" si="24"/>
        <v>0</v>
      </c>
      <c r="Q259" s="121">
        <f>IF(AND(M2_Metrika2!K259 &lt;&gt; "", M2_Metrika2!K259 &lt;&gt; 0), (L259/M2_Metrika2!K259),0)</f>
        <v>0</v>
      </c>
      <c r="R259" s="121">
        <f t="shared" si="22"/>
        <v>0</v>
      </c>
      <c r="S259" s="121">
        <f t="shared" si="23"/>
        <v>0</v>
      </c>
      <c r="T259" s="121">
        <f>IF(AND(M2_Metrika2!K259 &lt;&gt; "", M2_Metrika2!K259 &lt;&gt; 0), (O259/M2_Metrika2!K259),0)</f>
        <v>0</v>
      </c>
      <c r="U259" s="121">
        <f>IF(AND(M2_Metrika2!K259 &lt;&gt; "", M2_Metrika2!K259 &lt;&gt; 0), (P259/M2_Metrika2!K259),0)</f>
        <v>0</v>
      </c>
      <c r="V259" s="81"/>
      <c r="W259" s="121">
        <f t="shared" si="25"/>
        <v>0</v>
      </c>
      <c r="X259" s="196">
        <f t="shared" si="26"/>
        <v>0</v>
      </c>
      <c r="Y259" s="7"/>
      <c r="Z259" s="7"/>
      <c r="AA259" s="7"/>
      <c r="AB259" s="7"/>
      <c r="AC259" s="40"/>
      <c r="AD259" s="40"/>
      <c r="AE259" s="40"/>
      <c r="AF259" s="40"/>
      <c r="AG259" s="40"/>
      <c r="AH259" s="40"/>
      <c r="AI259" s="40"/>
    </row>
    <row r="260" spans="1:35" ht="15.75" customHeight="1" thickBot="1" x14ac:dyDescent="0.3">
      <c r="A260" s="7"/>
      <c r="B260" s="94">
        <v>255</v>
      </c>
      <c r="C260" s="94">
        <v>15</v>
      </c>
      <c r="D260" s="95" t="s">
        <v>21</v>
      </c>
      <c r="E260" s="164" t="s">
        <v>259</v>
      </c>
      <c r="F260" s="96"/>
      <c r="G260" s="82"/>
      <c r="H260" s="83"/>
      <c r="I260" s="83"/>
      <c r="J260" s="80"/>
      <c r="K260" s="80"/>
      <c r="L260" s="80"/>
      <c r="M260" s="80"/>
      <c r="N260" s="80"/>
      <c r="O260" s="121">
        <f t="shared" si="27"/>
        <v>0</v>
      </c>
      <c r="P260" s="121">
        <f t="shared" si="24"/>
        <v>0</v>
      </c>
      <c r="Q260" s="121">
        <f>IF(AND(M2_Metrika2!K260 &lt;&gt; "", M2_Metrika2!K260 &lt;&gt; 0), (L260/M2_Metrika2!K260),0)</f>
        <v>0</v>
      </c>
      <c r="R260" s="121">
        <f t="shared" si="22"/>
        <v>0</v>
      </c>
      <c r="S260" s="121">
        <f t="shared" si="23"/>
        <v>0</v>
      </c>
      <c r="T260" s="121">
        <f>IF(AND(M2_Metrika2!K260 &lt;&gt; "", M2_Metrika2!K260 &lt;&gt; 0), (O260/M2_Metrika2!K260),0)</f>
        <v>0</v>
      </c>
      <c r="U260" s="121">
        <f>IF(AND(M2_Metrika2!K260 &lt;&gt; "", M2_Metrika2!K260 &lt;&gt; 0), (P260/M2_Metrika2!K260),0)</f>
        <v>0</v>
      </c>
      <c r="V260" s="81"/>
      <c r="W260" s="121">
        <f t="shared" si="25"/>
        <v>0</v>
      </c>
      <c r="X260" s="196">
        <f t="shared" si="26"/>
        <v>0</v>
      </c>
      <c r="Y260" s="7"/>
      <c r="Z260" s="7"/>
      <c r="AA260" s="7"/>
      <c r="AB260" s="7"/>
      <c r="AC260" s="40"/>
      <c r="AD260" s="40"/>
      <c r="AE260" s="40"/>
      <c r="AF260" s="40"/>
      <c r="AG260" s="40"/>
      <c r="AH260" s="40"/>
      <c r="AI260" s="40"/>
    </row>
    <row r="261" spans="1:35" x14ac:dyDescent="0.25">
      <c r="A261" s="7"/>
      <c r="B261" s="91">
        <v>256</v>
      </c>
      <c r="C261" s="94">
        <v>1</v>
      </c>
      <c r="D261" s="92" t="s">
        <v>22</v>
      </c>
      <c r="E261" s="163" t="s">
        <v>259</v>
      </c>
      <c r="F261" s="93"/>
      <c r="G261" s="30"/>
      <c r="H261" s="30"/>
      <c r="I261" s="30"/>
      <c r="J261" s="78"/>
      <c r="K261" s="78"/>
      <c r="L261" s="78"/>
      <c r="M261" s="78"/>
      <c r="N261" s="78"/>
      <c r="O261" s="193">
        <f t="shared" si="27"/>
        <v>0</v>
      </c>
      <c r="P261" s="193">
        <f t="shared" si="24"/>
        <v>0</v>
      </c>
      <c r="Q261" s="193">
        <f>IF(AND(M2_Metrika2!K261 &lt;&gt; "", M2_Metrika2!K261 &lt;&gt; 0), (L261/M2_Metrika2!K261),0)</f>
        <v>0</v>
      </c>
      <c r="R261" s="193">
        <f t="shared" si="22"/>
        <v>0</v>
      </c>
      <c r="S261" s="193">
        <f t="shared" si="23"/>
        <v>0</v>
      </c>
      <c r="T261" s="193">
        <f>IF(AND(M2_Metrika2!K261 &lt;&gt; "", M2_Metrika2!K261 &lt;&gt; 0), (O261/M2_Metrika2!K261),0)</f>
        <v>0</v>
      </c>
      <c r="U261" s="193">
        <f>IF(AND(M2_Metrika2!K261 &lt;&gt; "", M2_Metrika2!K261 &lt;&gt; 0), (P261/M2_Metrika2!K261),0)</f>
        <v>0</v>
      </c>
      <c r="V261" s="79"/>
      <c r="W261" s="193">
        <f t="shared" si="25"/>
        <v>0</v>
      </c>
      <c r="X261" s="194">
        <f t="shared" si="26"/>
        <v>0</v>
      </c>
      <c r="Y261" s="7"/>
      <c r="Z261" s="7"/>
      <c r="AA261" s="7"/>
      <c r="AB261" s="7"/>
      <c r="AC261" s="40"/>
      <c r="AD261" s="40"/>
      <c r="AE261" s="40"/>
      <c r="AF261" s="40"/>
      <c r="AG261" s="40"/>
      <c r="AH261" s="40"/>
      <c r="AI261" s="40"/>
    </row>
    <row r="262" spans="1:35" x14ac:dyDescent="0.25">
      <c r="A262" s="7"/>
      <c r="B262" s="94">
        <v>257</v>
      </c>
      <c r="C262" s="94">
        <v>2</v>
      </c>
      <c r="D262" s="95" t="s">
        <v>22</v>
      </c>
      <c r="E262" s="164" t="s">
        <v>259</v>
      </c>
      <c r="F262" s="96"/>
      <c r="G262" s="30"/>
      <c r="H262" s="30"/>
      <c r="I262" s="30"/>
      <c r="J262" s="80"/>
      <c r="K262" s="80"/>
      <c r="L262" s="80"/>
      <c r="M262" s="80"/>
      <c r="N262" s="80"/>
      <c r="O262" s="121">
        <f t="shared" si="27"/>
        <v>0</v>
      </c>
      <c r="P262" s="121">
        <f t="shared" si="24"/>
        <v>0</v>
      </c>
      <c r="Q262" s="121">
        <f>IF(AND(M2_Metrika2!K262 &lt;&gt; "", M2_Metrika2!K262 &lt;&gt; 0), (L262/M2_Metrika2!K262),0)</f>
        <v>0</v>
      </c>
      <c r="R262" s="121">
        <f t="shared" ref="R262:R325" si="28">IF(AND(K262 &lt;&gt; "", K262 &lt;&gt; 0), (M262/K262),0)</f>
        <v>0</v>
      </c>
      <c r="S262" s="121">
        <f t="shared" ref="S262:S325" si="29">IF(AND(K262 &lt;&gt; "", K262 &lt;&gt; 0), (N262/K262),0)</f>
        <v>0</v>
      </c>
      <c r="T262" s="121">
        <f>IF(AND(M2_Metrika2!K262 &lt;&gt; "", M2_Metrika2!K262 &lt;&gt; 0), (O262/M2_Metrika2!K262),0)</f>
        <v>0</v>
      </c>
      <c r="U262" s="121">
        <f>IF(AND(M2_Metrika2!K262 &lt;&gt; "", M2_Metrika2!K262 &lt;&gt; 0), (P262/M2_Metrika2!K262),0)</f>
        <v>0</v>
      </c>
      <c r="V262" s="81"/>
      <c r="W262" s="121">
        <f t="shared" si="25"/>
        <v>0</v>
      </c>
      <c r="X262" s="196">
        <f t="shared" si="26"/>
        <v>0</v>
      </c>
      <c r="Y262" s="7"/>
      <c r="Z262" s="7"/>
      <c r="AA262" s="7"/>
      <c r="AB262" s="7"/>
      <c r="AC262" s="40"/>
      <c r="AD262" s="40"/>
      <c r="AE262" s="40"/>
      <c r="AF262" s="40"/>
      <c r="AG262" s="40"/>
      <c r="AH262" s="40"/>
      <c r="AI262" s="40"/>
    </row>
    <row r="263" spans="1:35" x14ac:dyDescent="0.25">
      <c r="A263" s="7"/>
      <c r="B263" s="94">
        <v>258</v>
      </c>
      <c r="C263" s="94">
        <v>3</v>
      </c>
      <c r="D263" s="95" t="s">
        <v>22</v>
      </c>
      <c r="E263" s="164" t="s">
        <v>259</v>
      </c>
      <c r="F263" s="96"/>
      <c r="G263" s="30"/>
      <c r="H263" s="30"/>
      <c r="I263" s="30"/>
      <c r="J263" s="80"/>
      <c r="K263" s="80"/>
      <c r="L263" s="80"/>
      <c r="M263" s="80"/>
      <c r="N263" s="80"/>
      <c r="O263" s="121">
        <f t="shared" si="27"/>
        <v>0</v>
      </c>
      <c r="P263" s="121">
        <f t="shared" ref="P263:P326" si="30">IF(AND(L263&gt;0,M263&gt;0,N263&gt;0), L263+M263+N263,0)</f>
        <v>0</v>
      </c>
      <c r="Q263" s="121">
        <f>IF(AND(M2_Metrika2!K263 &lt;&gt; "", M2_Metrika2!K263 &lt;&gt; 0), (L263/M2_Metrika2!K263),0)</f>
        <v>0</v>
      </c>
      <c r="R263" s="121">
        <f t="shared" si="28"/>
        <v>0</v>
      </c>
      <c r="S263" s="121">
        <f t="shared" si="29"/>
        <v>0</v>
      </c>
      <c r="T263" s="121">
        <f>IF(AND(M2_Metrika2!K263 &lt;&gt; "", M2_Metrika2!K263 &lt;&gt; 0), (O263/M2_Metrika2!K263),0)</f>
        <v>0</v>
      </c>
      <c r="U263" s="121">
        <f>IF(AND(M2_Metrika2!K263 &lt;&gt; "", M2_Metrika2!K263 &lt;&gt; 0), (P263/M2_Metrika2!K263),0)</f>
        <v>0</v>
      </c>
      <c r="V263" s="81"/>
      <c r="W263" s="121">
        <f t="shared" ref="W263:W326" si="31">IF(AND($AA$7 &lt;&gt; "", $AA$7 &lt;&gt; 0), ((J263*T263)/$AA$7),0)</f>
        <v>0</v>
      </c>
      <c r="X263" s="196">
        <f t="shared" ref="X263:X326" si="32">IF(AND($AA$8 &lt;&gt; "", $AA$8 &lt;&gt; 0), ((J263*U263)/$AA$8),0)</f>
        <v>0</v>
      </c>
      <c r="Y263" s="7"/>
      <c r="Z263" s="7"/>
      <c r="AA263" s="7"/>
      <c r="AB263" s="7"/>
      <c r="AC263" s="40"/>
      <c r="AD263" s="40"/>
      <c r="AE263" s="40"/>
      <c r="AF263" s="40"/>
      <c r="AG263" s="40"/>
      <c r="AH263" s="40"/>
      <c r="AI263" s="40"/>
    </row>
    <row r="264" spans="1:35" x14ac:dyDescent="0.25">
      <c r="A264" s="7"/>
      <c r="B264" s="94">
        <v>259</v>
      </c>
      <c r="C264" s="94">
        <v>4</v>
      </c>
      <c r="D264" s="95" t="s">
        <v>22</v>
      </c>
      <c r="E264" s="164" t="s">
        <v>259</v>
      </c>
      <c r="F264" s="96"/>
      <c r="G264" s="30"/>
      <c r="H264" s="30"/>
      <c r="I264" s="30"/>
      <c r="J264" s="80"/>
      <c r="K264" s="80"/>
      <c r="L264" s="80"/>
      <c r="M264" s="80"/>
      <c r="N264" s="80"/>
      <c r="O264" s="121">
        <f t="shared" ref="O264:O327" si="33">IF(AND(L264&gt;0,M264&gt;0), L264+M264,0)</f>
        <v>0</v>
      </c>
      <c r="P264" s="121">
        <f t="shared" si="30"/>
        <v>0</v>
      </c>
      <c r="Q264" s="121">
        <f>IF(AND(M2_Metrika2!K264 &lt;&gt; "", M2_Metrika2!K264 &lt;&gt; 0), (L264/M2_Metrika2!K264),0)</f>
        <v>0</v>
      </c>
      <c r="R264" s="121">
        <f t="shared" si="28"/>
        <v>0</v>
      </c>
      <c r="S264" s="121">
        <f t="shared" si="29"/>
        <v>0</v>
      </c>
      <c r="T264" s="121">
        <f>IF(AND(M2_Metrika2!K264 &lt;&gt; "", M2_Metrika2!K264 &lt;&gt; 0), (O264/M2_Metrika2!K264),0)</f>
        <v>0</v>
      </c>
      <c r="U264" s="121">
        <f>IF(AND(M2_Metrika2!K264 &lt;&gt; "", M2_Metrika2!K264 &lt;&gt; 0), (P264/M2_Metrika2!K264),0)</f>
        <v>0</v>
      </c>
      <c r="V264" s="81"/>
      <c r="W264" s="121">
        <f t="shared" si="31"/>
        <v>0</v>
      </c>
      <c r="X264" s="196">
        <f t="shared" si="32"/>
        <v>0</v>
      </c>
      <c r="Y264" s="7"/>
      <c r="Z264" s="7"/>
      <c r="AA264" s="7"/>
      <c r="AB264" s="7"/>
      <c r="AC264" s="40"/>
      <c r="AD264" s="40"/>
      <c r="AE264" s="40"/>
      <c r="AF264" s="40"/>
      <c r="AG264" s="40"/>
      <c r="AH264" s="40"/>
      <c r="AI264" s="40"/>
    </row>
    <row r="265" spans="1:35" x14ac:dyDescent="0.25">
      <c r="A265" s="7"/>
      <c r="B265" s="94">
        <v>260</v>
      </c>
      <c r="C265" s="94">
        <v>5</v>
      </c>
      <c r="D265" s="95" t="s">
        <v>22</v>
      </c>
      <c r="E265" s="164" t="s">
        <v>259</v>
      </c>
      <c r="F265" s="96"/>
      <c r="G265" s="30"/>
      <c r="H265" s="30"/>
      <c r="I265" s="30"/>
      <c r="J265" s="80"/>
      <c r="K265" s="80"/>
      <c r="L265" s="80"/>
      <c r="M265" s="80"/>
      <c r="N265" s="80"/>
      <c r="O265" s="121">
        <f t="shared" si="33"/>
        <v>0</v>
      </c>
      <c r="P265" s="121">
        <f t="shared" si="30"/>
        <v>0</v>
      </c>
      <c r="Q265" s="121">
        <f>IF(AND(M2_Metrika2!K265 &lt;&gt; "", M2_Metrika2!K265 &lt;&gt; 0), (L265/M2_Metrika2!K265),0)</f>
        <v>0</v>
      </c>
      <c r="R265" s="121">
        <f t="shared" si="28"/>
        <v>0</v>
      </c>
      <c r="S265" s="121">
        <f t="shared" si="29"/>
        <v>0</v>
      </c>
      <c r="T265" s="121">
        <f>IF(AND(M2_Metrika2!K265 &lt;&gt; "", M2_Metrika2!K265 &lt;&gt; 0), (O265/M2_Metrika2!K265),0)</f>
        <v>0</v>
      </c>
      <c r="U265" s="121">
        <f>IF(AND(M2_Metrika2!K265 &lt;&gt; "", M2_Metrika2!K265 &lt;&gt; 0), (P265/M2_Metrika2!K265),0)</f>
        <v>0</v>
      </c>
      <c r="V265" s="81"/>
      <c r="W265" s="121">
        <f t="shared" si="31"/>
        <v>0</v>
      </c>
      <c r="X265" s="196">
        <f t="shared" si="32"/>
        <v>0</v>
      </c>
      <c r="Y265" s="7"/>
      <c r="Z265" s="7"/>
      <c r="AA265" s="7"/>
      <c r="AB265" s="7"/>
      <c r="AC265" s="40"/>
      <c r="AD265" s="40"/>
      <c r="AE265" s="40"/>
      <c r="AF265" s="40"/>
      <c r="AG265" s="40"/>
      <c r="AH265" s="40"/>
      <c r="AI265" s="40"/>
    </row>
    <row r="266" spans="1:35" x14ac:dyDescent="0.25">
      <c r="A266" s="7"/>
      <c r="B266" s="94">
        <v>261</v>
      </c>
      <c r="C266" s="94">
        <v>6</v>
      </c>
      <c r="D266" s="95" t="s">
        <v>22</v>
      </c>
      <c r="E266" s="164" t="s">
        <v>259</v>
      </c>
      <c r="F266" s="96"/>
      <c r="G266" s="30"/>
      <c r="H266" s="30"/>
      <c r="I266" s="30"/>
      <c r="J266" s="80"/>
      <c r="K266" s="80"/>
      <c r="L266" s="80"/>
      <c r="M266" s="80"/>
      <c r="N266" s="80"/>
      <c r="O266" s="121">
        <f t="shared" si="33"/>
        <v>0</v>
      </c>
      <c r="P266" s="121">
        <f t="shared" si="30"/>
        <v>0</v>
      </c>
      <c r="Q266" s="121">
        <f>IF(AND(M2_Metrika2!K266 &lt;&gt; "", M2_Metrika2!K266 &lt;&gt; 0), (L266/M2_Metrika2!K266),0)</f>
        <v>0</v>
      </c>
      <c r="R266" s="121">
        <f t="shared" si="28"/>
        <v>0</v>
      </c>
      <c r="S266" s="121">
        <f t="shared" si="29"/>
        <v>0</v>
      </c>
      <c r="T266" s="121">
        <f>IF(AND(M2_Metrika2!K266 &lt;&gt; "", M2_Metrika2!K266 &lt;&gt; 0), (O266/M2_Metrika2!K266),0)</f>
        <v>0</v>
      </c>
      <c r="U266" s="121">
        <f>IF(AND(M2_Metrika2!K266 &lt;&gt; "", M2_Metrika2!K266 &lt;&gt; 0), (P266/M2_Metrika2!K266),0)</f>
        <v>0</v>
      </c>
      <c r="V266" s="81"/>
      <c r="W266" s="121">
        <f t="shared" si="31"/>
        <v>0</v>
      </c>
      <c r="X266" s="196">
        <f t="shared" si="32"/>
        <v>0</v>
      </c>
      <c r="Y266" s="7"/>
      <c r="Z266" s="7"/>
      <c r="AA266" s="7"/>
      <c r="AB266" s="7"/>
      <c r="AC266" s="40"/>
      <c r="AD266" s="40"/>
      <c r="AE266" s="40"/>
      <c r="AF266" s="40"/>
      <c r="AG266" s="40"/>
      <c r="AH266" s="40"/>
      <c r="AI266" s="40"/>
    </row>
    <row r="267" spans="1:35" x14ac:dyDescent="0.25">
      <c r="A267" s="7"/>
      <c r="B267" s="94">
        <v>262</v>
      </c>
      <c r="C267" s="94">
        <v>7</v>
      </c>
      <c r="D267" s="95" t="s">
        <v>22</v>
      </c>
      <c r="E267" s="164" t="s">
        <v>259</v>
      </c>
      <c r="F267" s="96"/>
      <c r="G267" s="30"/>
      <c r="H267" s="30"/>
      <c r="I267" s="30"/>
      <c r="J267" s="80"/>
      <c r="K267" s="80"/>
      <c r="L267" s="80"/>
      <c r="M267" s="80"/>
      <c r="N267" s="80"/>
      <c r="O267" s="121">
        <f t="shared" si="33"/>
        <v>0</v>
      </c>
      <c r="P267" s="121">
        <f t="shared" si="30"/>
        <v>0</v>
      </c>
      <c r="Q267" s="121">
        <f>IF(AND(M2_Metrika2!K267 &lt;&gt; "", M2_Metrika2!K267 &lt;&gt; 0), (L267/M2_Metrika2!K267),0)</f>
        <v>0</v>
      </c>
      <c r="R267" s="121">
        <f t="shared" si="28"/>
        <v>0</v>
      </c>
      <c r="S267" s="121">
        <f t="shared" si="29"/>
        <v>0</v>
      </c>
      <c r="T267" s="121">
        <f>IF(AND(M2_Metrika2!K267 &lt;&gt; "", M2_Metrika2!K267 &lt;&gt; 0), (O267/M2_Metrika2!K267),0)</f>
        <v>0</v>
      </c>
      <c r="U267" s="121">
        <f>IF(AND(M2_Metrika2!K267 &lt;&gt; "", M2_Metrika2!K267 &lt;&gt; 0), (P267/M2_Metrika2!K267),0)</f>
        <v>0</v>
      </c>
      <c r="V267" s="81"/>
      <c r="W267" s="121">
        <f t="shared" si="31"/>
        <v>0</v>
      </c>
      <c r="X267" s="196">
        <f t="shared" si="32"/>
        <v>0</v>
      </c>
      <c r="Y267" s="7"/>
      <c r="Z267" s="7"/>
      <c r="AA267" s="7"/>
      <c r="AB267" s="7"/>
      <c r="AC267" s="40"/>
      <c r="AD267" s="40"/>
      <c r="AE267" s="40"/>
      <c r="AF267" s="40"/>
      <c r="AG267" s="40"/>
      <c r="AH267" s="40"/>
      <c r="AI267" s="40"/>
    </row>
    <row r="268" spans="1:35" x14ac:dyDescent="0.25">
      <c r="A268" s="7"/>
      <c r="B268" s="94">
        <v>263</v>
      </c>
      <c r="C268" s="94">
        <v>8</v>
      </c>
      <c r="D268" s="95" t="s">
        <v>22</v>
      </c>
      <c r="E268" s="164" t="s">
        <v>259</v>
      </c>
      <c r="F268" s="96"/>
      <c r="G268" s="30"/>
      <c r="H268" s="30"/>
      <c r="I268" s="30"/>
      <c r="J268" s="80"/>
      <c r="K268" s="80"/>
      <c r="L268" s="80"/>
      <c r="M268" s="80"/>
      <c r="N268" s="80"/>
      <c r="O268" s="121">
        <f t="shared" si="33"/>
        <v>0</v>
      </c>
      <c r="P268" s="121">
        <f t="shared" si="30"/>
        <v>0</v>
      </c>
      <c r="Q268" s="121">
        <f>IF(AND(M2_Metrika2!K268 &lt;&gt; "", M2_Metrika2!K268 &lt;&gt; 0), (L268/M2_Metrika2!K268),0)</f>
        <v>0</v>
      </c>
      <c r="R268" s="121">
        <f t="shared" si="28"/>
        <v>0</v>
      </c>
      <c r="S268" s="121">
        <f t="shared" si="29"/>
        <v>0</v>
      </c>
      <c r="T268" s="121">
        <f>IF(AND(M2_Metrika2!K268 &lt;&gt; "", M2_Metrika2!K268 &lt;&gt; 0), (O268/M2_Metrika2!K268),0)</f>
        <v>0</v>
      </c>
      <c r="U268" s="121">
        <f>IF(AND(M2_Metrika2!K268 &lt;&gt; "", M2_Metrika2!K268 &lt;&gt; 0), (P268/M2_Metrika2!K268),0)</f>
        <v>0</v>
      </c>
      <c r="V268" s="81"/>
      <c r="W268" s="121">
        <f t="shared" si="31"/>
        <v>0</v>
      </c>
      <c r="X268" s="196">
        <f t="shared" si="32"/>
        <v>0</v>
      </c>
      <c r="Y268" s="7"/>
      <c r="Z268" s="7"/>
      <c r="AA268" s="7"/>
      <c r="AB268" s="7"/>
      <c r="AC268" s="40"/>
      <c r="AD268" s="40"/>
      <c r="AE268" s="40"/>
      <c r="AF268" s="40"/>
      <c r="AG268" s="40"/>
      <c r="AH268" s="40"/>
      <c r="AI268" s="40"/>
    </row>
    <row r="269" spans="1:35" x14ac:dyDescent="0.25">
      <c r="A269" s="7"/>
      <c r="B269" s="94">
        <v>264</v>
      </c>
      <c r="C269" s="94">
        <v>9</v>
      </c>
      <c r="D269" s="95" t="s">
        <v>22</v>
      </c>
      <c r="E269" s="164" t="s">
        <v>259</v>
      </c>
      <c r="F269" s="96"/>
      <c r="G269" s="30"/>
      <c r="H269" s="30"/>
      <c r="I269" s="30"/>
      <c r="J269" s="80"/>
      <c r="K269" s="80"/>
      <c r="L269" s="80"/>
      <c r="M269" s="80"/>
      <c r="N269" s="80"/>
      <c r="O269" s="121">
        <f t="shared" si="33"/>
        <v>0</v>
      </c>
      <c r="P269" s="121">
        <f t="shared" si="30"/>
        <v>0</v>
      </c>
      <c r="Q269" s="121">
        <f>IF(AND(M2_Metrika2!K269 &lt;&gt; "", M2_Metrika2!K269 &lt;&gt; 0), (L269/M2_Metrika2!K269),0)</f>
        <v>0</v>
      </c>
      <c r="R269" s="121">
        <f t="shared" si="28"/>
        <v>0</v>
      </c>
      <c r="S269" s="121">
        <f t="shared" si="29"/>
        <v>0</v>
      </c>
      <c r="T269" s="121">
        <f>IF(AND(M2_Metrika2!K269 &lt;&gt; "", M2_Metrika2!K269 &lt;&gt; 0), (O269/M2_Metrika2!K269),0)</f>
        <v>0</v>
      </c>
      <c r="U269" s="121">
        <f>IF(AND(M2_Metrika2!K269 &lt;&gt; "", M2_Metrika2!K269 &lt;&gt; 0), (P269/M2_Metrika2!K269),0)</f>
        <v>0</v>
      </c>
      <c r="V269" s="81"/>
      <c r="W269" s="121">
        <f t="shared" si="31"/>
        <v>0</v>
      </c>
      <c r="X269" s="196">
        <f t="shared" si="32"/>
        <v>0</v>
      </c>
      <c r="Y269" s="7"/>
      <c r="Z269" s="7"/>
      <c r="AA269" s="7"/>
      <c r="AB269" s="7"/>
      <c r="AC269" s="40"/>
      <c r="AD269" s="40"/>
      <c r="AE269" s="40"/>
      <c r="AF269" s="40"/>
      <c r="AG269" s="40"/>
      <c r="AH269" s="40"/>
      <c r="AI269" s="40"/>
    </row>
    <row r="270" spans="1:35" x14ac:dyDescent="0.25">
      <c r="A270" s="7"/>
      <c r="B270" s="94">
        <v>265</v>
      </c>
      <c r="C270" s="94">
        <v>10</v>
      </c>
      <c r="D270" s="95" t="s">
        <v>22</v>
      </c>
      <c r="E270" s="164" t="s">
        <v>259</v>
      </c>
      <c r="F270" s="96"/>
      <c r="G270" s="30"/>
      <c r="H270" s="30"/>
      <c r="I270" s="30"/>
      <c r="J270" s="80"/>
      <c r="K270" s="80"/>
      <c r="L270" s="80"/>
      <c r="M270" s="80"/>
      <c r="N270" s="80"/>
      <c r="O270" s="121">
        <f t="shared" si="33"/>
        <v>0</v>
      </c>
      <c r="P270" s="121">
        <f t="shared" si="30"/>
        <v>0</v>
      </c>
      <c r="Q270" s="121">
        <f>IF(AND(M2_Metrika2!K270 &lt;&gt; "", M2_Metrika2!K270 &lt;&gt; 0), (L270/M2_Metrika2!K270),0)</f>
        <v>0</v>
      </c>
      <c r="R270" s="121">
        <f t="shared" si="28"/>
        <v>0</v>
      </c>
      <c r="S270" s="121">
        <f t="shared" si="29"/>
        <v>0</v>
      </c>
      <c r="T270" s="121">
        <f>IF(AND(M2_Metrika2!K270 &lt;&gt; "", M2_Metrika2!K270 &lt;&gt; 0), (O270/M2_Metrika2!K270),0)</f>
        <v>0</v>
      </c>
      <c r="U270" s="121">
        <f>IF(AND(M2_Metrika2!K270 &lt;&gt; "", M2_Metrika2!K270 &lt;&gt; 0), (P270/M2_Metrika2!K270),0)</f>
        <v>0</v>
      </c>
      <c r="V270" s="81"/>
      <c r="W270" s="121">
        <f t="shared" si="31"/>
        <v>0</v>
      </c>
      <c r="X270" s="196">
        <f t="shared" si="32"/>
        <v>0</v>
      </c>
      <c r="Y270" s="7"/>
      <c r="Z270" s="7"/>
      <c r="AA270" s="7"/>
      <c r="AB270" s="7"/>
      <c r="AC270" s="40"/>
      <c r="AD270" s="40"/>
      <c r="AE270" s="40"/>
      <c r="AF270" s="40"/>
      <c r="AG270" s="40"/>
      <c r="AH270" s="40"/>
      <c r="AI270" s="40"/>
    </row>
    <row r="271" spans="1:35" x14ac:dyDescent="0.25">
      <c r="A271" s="7"/>
      <c r="B271" s="94">
        <v>266</v>
      </c>
      <c r="C271" s="94">
        <v>11</v>
      </c>
      <c r="D271" s="95" t="s">
        <v>22</v>
      </c>
      <c r="E271" s="164" t="s">
        <v>259</v>
      </c>
      <c r="F271" s="96"/>
      <c r="G271" s="30"/>
      <c r="H271" s="30"/>
      <c r="I271" s="30"/>
      <c r="J271" s="80"/>
      <c r="K271" s="80"/>
      <c r="L271" s="80"/>
      <c r="M271" s="80"/>
      <c r="N271" s="80"/>
      <c r="O271" s="121">
        <f t="shared" si="33"/>
        <v>0</v>
      </c>
      <c r="P271" s="121">
        <f t="shared" si="30"/>
        <v>0</v>
      </c>
      <c r="Q271" s="121">
        <f>IF(AND(M2_Metrika2!K271 &lt;&gt; "", M2_Metrika2!K271 &lt;&gt; 0), (L271/M2_Metrika2!K271),0)</f>
        <v>0</v>
      </c>
      <c r="R271" s="121">
        <f t="shared" si="28"/>
        <v>0</v>
      </c>
      <c r="S271" s="121">
        <f t="shared" si="29"/>
        <v>0</v>
      </c>
      <c r="T271" s="121">
        <f>IF(AND(M2_Metrika2!K271 &lt;&gt; "", M2_Metrika2!K271 &lt;&gt; 0), (O271/M2_Metrika2!K271),0)</f>
        <v>0</v>
      </c>
      <c r="U271" s="121">
        <f>IF(AND(M2_Metrika2!K271 &lt;&gt; "", M2_Metrika2!K271 &lt;&gt; 0), (P271/M2_Metrika2!K271),0)</f>
        <v>0</v>
      </c>
      <c r="V271" s="81"/>
      <c r="W271" s="121">
        <f t="shared" si="31"/>
        <v>0</v>
      </c>
      <c r="X271" s="196">
        <f t="shared" si="32"/>
        <v>0</v>
      </c>
      <c r="Y271" s="7"/>
      <c r="Z271" s="7"/>
      <c r="AA271" s="7"/>
      <c r="AB271" s="7"/>
      <c r="AC271" s="40"/>
      <c r="AD271" s="40"/>
      <c r="AE271" s="40"/>
      <c r="AF271" s="40"/>
      <c r="AG271" s="40"/>
      <c r="AH271" s="40"/>
      <c r="AI271" s="40"/>
    </row>
    <row r="272" spans="1:35" x14ac:dyDescent="0.25">
      <c r="A272" s="7"/>
      <c r="B272" s="94">
        <v>267</v>
      </c>
      <c r="C272" s="94">
        <v>12</v>
      </c>
      <c r="D272" s="95" t="s">
        <v>22</v>
      </c>
      <c r="E272" s="164" t="s">
        <v>259</v>
      </c>
      <c r="F272" s="96"/>
      <c r="G272" s="30"/>
      <c r="H272" s="30"/>
      <c r="I272" s="30"/>
      <c r="J272" s="80"/>
      <c r="K272" s="80"/>
      <c r="L272" s="80"/>
      <c r="M272" s="80"/>
      <c r="N272" s="80"/>
      <c r="O272" s="121">
        <f t="shared" si="33"/>
        <v>0</v>
      </c>
      <c r="P272" s="121">
        <f t="shared" si="30"/>
        <v>0</v>
      </c>
      <c r="Q272" s="121">
        <f>IF(AND(M2_Metrika2!K272 &lt;&gt; "", M2_Metrika2!K272 &lt;&gt; 0), (L272/M2_Metrika2!K272),0)</f>
        <v>0</v>
      </c>
      <c r="R272" s="121">
        <f t="shared" si="28"/>
        <v>0</v>
      </c>
      <c r="S272" s="121">
        <f t="shared" si="29"/>
        <v>0</v>
      </c>
      <c r="T272" s="121">
        <f>IF(AND(M2_Metrika2!K272 &lt;&gt; "", M2_Metrika2!K272 &lt;&gt; 0), (O272/M2_Metrika2!K272),0)</f>
        <v>0</v>
      </c>
      <c r="U272" s="121">
        <f>IF(AND(M2_Metrika2!K272 &lt;&gt; "", M2_Metrika2!K272 &lt;&gt; 0), (P272/M2_Metrika2!K272),0)</f>
        <v>0</v>
      </c>
      <c r="V272" s="81"/>
      <c r="W272" s="121">
        <f t="shared" si="31"/>
        <v>0</v>
      </c>
      <c r="X272" s="196">
        <f t="shared" si="32"/>
        <v>0</v>
      </c>
      <c r="Y272" s="7"/>
      <c r="Z272" s="7"/>
      <c r="AA272" s="7"/>
      <c r="AB272" s="7"/>
      <c r="AC272" s="40"/>
      <c r="AD272" s="40"/>
      <c r="AE272" s="40"/>
      <c r="AF272" s="40"/>
      <c r="AG272" s="40"/>
      <c r="AH272" s="40"/>
      <c r="AI272" s="40"/>
    </row>
    <row r="273" spans="1:35" x14ac:dyDescent="0.25">
      <c r="A273" s="7"/>
      <c r="B273" s="94">
        <v>268</v>
      </c>
      <c r="C273" s="94">
        <v>13</v>
      </c>
      <c r="D273" s="95" t="s">
        <v>22</v>
      </c>
      <c r="E273" s="164" t="s">
        <v>259</v>
      </c>
      <c r="F273" s="96"/>
      <c r="G273" s="30"/>
      <c r="H273" s="30"/>
      <c r="I273" s="30"/>
      <c r="J273" s="80"/>
      <c r="K273" s="80"/>
      <c r="L273" s="80"/>
      <c r="M273" s="80"/>
      <c r="N273" s="80"/>
      <c r="O273" s="121">
        <f t="shared" si="33"/>
        <v>0</v>
      </c>
      <c r="P273" s="121">
        <f t="shared" si="30"/>
        <v>0</v>
      </c>
      <c r="Q273" s="121">
        <f>IF(AND(M2_Metrika2!K273 &lt;&gt; "", M2_Metrika2!K273 &lt;&gt; 0), (L273/M2_Metrika2!K273),0)</f>
        <v>0</v>
      </c>
      <c r="R273" s="121">
        <f t="shared" si="28"/>
        <v>0</v>
      </c>
      <c r="S273" s="121">
        <f t="shared" si="29"/>
        <v>0</v>
      </c>
      <c r="T273" s="121">
        <f>IF(AND(M2_Metrika2!K273 &lt;&gt; "", M2_Metrika2!K273 &lt;&gt; 0), (O273/M2_Metrika2!K273),0)</f>
        <v>0</v>
      </c>
      <c r="U273" s="121">
        <f>IF(AND(M2_Metrika2!K273 &lt;&gt; "", M2_Metrika2!K273 &lt;&gt; 0), (P273/M2_Metrika2!K273),0)</f>
        <v>0</v>
      </c>
      <c r="V273" s="81"/>
      <c r="W273" s="121">
        <f t="shared" si="31"/>
        <v>0</v>
      </c>
      <c r="X273" s="196">
        <f t="shared" si="32"/>
        <v>0</v>
      </c>
      <c r="Y273" s="7"/>
      <c r="Z273" s="7"/>
      <c r="AA273" s="7"/>
      <c r="AB273" s="7"/>
      <c r="AC273" s="40"/>
      <c r="AD273" s="40"/>
      <c r="AE273" s="40"/>
      <c r="AF273" s="40"/>
      <c r="AG273" s="40"/>
      <c r="AH273" s="40"/>
      <c r="AI273" s="40"/>
    </row>
    <row r="274" spans="1:35" x14ac:dyDescent="0.25">
      <c r="A274" s="7"/>
      <c r="B274" s="94">
        <v>269</v>
      </c>
      <c r="C274" s="94">
        <v>14</v>
      </c>
      <c r="D274" s="95" t="s">
        <v>22</v>
      </c>
      <c r="E274" s="164" t="s">
        <v>259</v>
      </c>
      <c r="F274" s="96"/>
      <c r="G274" s="30"/>
      <c r="H274" s="30"/>
      <c r="I274" s="30"/>
      <c r="J274" s="80"/>
      <c r="K274" s="80"/>
      <c r="L274" s="80"/>
      <c r="M274" s="80"/>
      <c r="N274" s="80"/>
      <c r="O274" s="121">
        <f t="shared" si="33"/>
        <v>0</v>
      </c>
      <c r="P274" s="121">
        <f t="shared" si="30"/>
        <v>0</v>
      </c>
      <c r="Q274" s="121">
        <f>IF(AND(M2_Metrika2!K274 &lt;&gt; "", M2_Metrika2!K274 &lt;&gt; 0), (L274/M2_Metrika2!K274),0)</f>
        <v>0</v>
      </c>
      <c r="R274" s="121">
        <f t="shared" si="28"/>
        <v>0</v>
      </c>
      <c r="S274" s="121">
        <f t="shared" si="29"/>
        <v>0</v>
      </c>
      <c r="T274" s="121">
        <f>IF(AND(M2_Metrika2!K274 &lt;&gt; "", M2_Metrika2!K274 &lt;&gt; 0), (O274/M2_Metrika2!K274),0)</f>
        <v>0</v>
      </c>
      <c r="U274" s="121">
        <f>IF(AND(M2_Metrika2!K274 &lt;&gt; "", M2_Metrika2!K274 &lt;&gt; 0), (P274/M2_Metrika2!K274),0)</f>
        <v>0</v>
      </c>
      <c r="V274" s="81"/>
      <c r="W274" s="121">
        <f t="shared" si="31"/>
        <v>0</v>
      </c>
      <c r="X274" s="196">
        <f t="shared" si="32"/>
        <v>0</v>
      </c>
      <c r="Y274" s="7"/>
      <c r="Z274" s="7"/>
      <c r="AA274" s="7"/>
      <c r="AB274" s="7"/>
      <c r="AC274" s="40"/>
      <c r="AD274" s="40"/>
      <c r="AE274" s="40"/>
      <c r="AF274" s="40"/>
      <c r="AG274" s="40"/>
      <c r="AH274" s="40"/>
      <c r="AI274" s="40"/>
    </row>
    <row r="275" spans="1:35" ht="15.75" customHeight="1" thickBot="1" x14ac:dyDescent="0.3">
      <c r="A275" s="7"/>
      <c r="B275" s="94">
        <v>270</v>
      </c>
      <c r="C275" s="94">
        <v>15</v>
      </c>
      <c r="D275" s="95" t="s">
        <v>22</v>
      </c>
      <c r="E275" s="164" t="s">
        <v>259</v>
      </c>
      <c r="F275" s="96"/>
      <c r="G275" s="82"/>
      <c r="H275" s="83"/>
      <c r="I275" s="83"/>
      <c r="J275" s="80"/>
      <c r="K275" s="80"/>
      <c r="L275" s="80"/>
      <c r="M275" s="80"/>
      <c r="N275" s="80"/>
      <c r="O275" s="121">
        <f t="shared" si="33"/>
        <v>0</v>
      </c>
      <c r="P275" s="121">
        <f t="shared" si="30"/>
        <v>0</v>
      </c>
      <c r="Q275" s="121">
        <f>IF(AND(M2_Metrika2!K275 &lt;&gt; "", M2_Metrika2!K275 &lt;&gt; 0), (L275/M2_Metrika2!K275),0)</f>
        <v>0</v>
      </c>
      <c r="R275" s="121">
        <f t="shared" si="28"/>
        <v>0</v>
      </c>
      <c r="S275" s="121">
        <f t="shared" si="29"/>
        <v>0</v>
      </c>
      <c r="T275" s="121">
        <f>IF(AND(M2_Metrika2!K275 &lt;&gt; "", M2_Metrika2!K275 &lt;&gt; 0), (O275/M2_Metrika2!K275),0)</f>
        <v>0</v>
      </c>
      <c r="U275" s="121">
        <f>IF(AND(M2_Metrika2!K275 &lt;&gt; "", M2_Metrika2!K275 &lt;&gt; 0), (P275/M2_Metrika2!K275),0)</f>
        <v>0</v>
      </c>
      <c r="V275" s="81"/>
      <c r="W275" s="121">
        <f t="shared" si="31"/>
        <v>0</v>
      </c>
      <c r="X275" s="196">
        <f t="shared" si="32"/>
        <v>0</v>
      </c>
      <c r="Y275" s="7"/>
      <c r="Z275" s="7"/>
      <c r="AA275" s="7"/>
      <c r="AB275" s="7"/>
      <c r="AC275" s="40"/>
      <c r="AD275" s="40"/>
      <c r="AE275" s="40"/>
      <c r="AF275" s="40"/>
      <c r="AG275" s="40"/>
      <c r="AH275" s="40"/>
      <c r="AI275" s="40"/>
    </row>
    <row r="276" spans="1:35" x14ac:dyDescent="0.25">
      <c r="A276" s="7"/>
      <c r="B276" s="91">
        <v>271</v>
      </c>
      <c r="C276" s="94">
        <v>1</v>
      </c>
      <c r="D276" s="92" t="s">
        <v>23</v>
      </c>
      <c r="E276" s="163" t="s">
        <v>259</v>
      </c>
      <c r="F276" s="93"/>
      <c r="G276" s="30"/>
      <c r="H276" s="30"/>
      <c r="I276" s="30"/>
      <c r="J276" s="78"/>
      <c r="K276" s="78"/>
      <c r="L276" s="78"/>
      <c r="M276" s="78"/>
      <c r="N276" s="78"/>
      <c r="O276" s="193">
        <f t="shared" si="33"/>
        <v>0</v>
      </c>
      <c r="P276" s="193">
        <f t="shared" si="30"/>
        <v>0</v>
      </c>
      <c r="Q276" s="193">
        <f>IF(AND(M2_Metrika2!K276 &lt;&gt; "", M2_Metrika2!K276 &lt;&gt; 0), (L276/M2_Metrika2!K276),0)</f>
        <v>0</v>
      </c>
      <c r="R276" s="193">
        <f t="shared" si="28"/>
        <v>0</v>
      </c>
      <c r="S276" s="193">
        <f t="shared" si="29"/>
        <v>0</v>
      </c>
      <c r="T276" s="193">
        <f>IF(AND(M2_Metrika2!K276 &lt;&gt; "", M2_Metrika2!K276 &lt;&gt; 0), (O276/M2_Metrika2!K276),0)</f>
        <v>0</v>
      </c>
      <c r="U276" s="193">
        <f>IF(AND(M2_Metrika2!K276 &lt;&gt; "", M2_Metrika2!K276 &lt;&gt; 0), (P276/M2_Metrika2!K276),0)</f>
        <v>0</v>
      </c>
      <c r="V276" s="79"/>
      <c r="W276" s="193">
        <f t="shared" si="31"/>
        <v>0</v>
      </c>
      <c r="X276" s="194">
        <f t="shared" si="32"/>
        <v>0</v>
      </c>
      <c r="Y276" s="7"/>
      <c r="Z276" s="7"/>
      <c r="AA276" s="7"/>
      <c r="AB276" s="7"/>
      <c r="AC276" s="40"/>
      <c r="AD276" s="40"/>
      <c r="AE276" s="40"/>
      <c r="AF276" s="40"/>
      <c r="AG276" s="40"/>
      <c r="AH276" s="40"/>
      <c r="AI276" s="40"/>
    </row>
    <row r="277" spans="1:35" x14ac:dyDescent="0.25">
      <c r="A277" s="7"/>
      <c r="B277" s="94">
        <v>272</v>
      </c>
      <c r="C277" s="94">
        <v>2</v>
      </c>
      <c r="D277" s="95" t="s">
        <v>23</v>
      </c>
      <c r="E277" s="164" t="s">
        <v>259</v>
      </c>
      <c r="F277" s="96"/>
      <c r="G277" s="30"/>
      <c r="H277" s="30"/>
      <c r="I277" s="30"/>
      <c r="J277" s="80"/>
      <c r="K277" s="80"/>
      <c r="L277" s="80"/>
      <c r="M277" s="80"/>
      <c r="N277" s="80"/>
      <c r="O277" s="121">
        <f t="shared" si="33"/>
        <v>0</v>
      </c>
      <c r="P277" s="121">
        <f t="shared" si="30"/>
        <v>0</v>
      </c>
      <c r="Q277" s="121">
        <f>IF(AND(M2_Metrika2!K277 &lt;&gt; "", M2_Metrika2!K277 &lt;&gt; 0), (L277/M2_Metrika2!K277),0)</f>
        <v>0</v>
      </c>
      <c r="R277" s="121">
        <f t="shared" si="28"/>
        <v>0</v>
      </c>
      <c r="S277" s="121">
        <f t="shared" si="29"/>
        <v>0</v>
      </c>
      <c r="T277" s="121">
        <f>IF(AND(M2_Metrika2!K277 &lt;&gt; "", M2_Metrika2!K277 &lt;&gt; 0), (O277/M2_Metrika2!K277),0)</f>
        <v>0</v>
      </c>
      <c r="U277" s="121">
        <f>IF(AND(M2_Metrika2!K277 &lt;&gt; "", M2_Metrika2!K277 &lt;&gt; 0), (P277/M2_Metrika2!K277),0)</f>
        <v>0</v>
      </c>
      <c r="V277" s="81"/>
      <c r="W277" s="121">
        <f t="shared" si="31"/>
        <v>0</v>
      </c>
      <c r="X277" s="196">
        <f t="shared" si="32"/>
        <v>0</v>
      </c>
      <c r="Y277" s="7"/>
      <c r="Z277" s="7"/>
      <c r="AA277" s="7"/>
      <c r="AB277" s="7"/>
      <c r="AC277" s="40"/>
      <c r="AD277" s="40"/>
      <c r="AE277" s="40"/>
      <c r="AF277" s="40"/>
      <c r="AG277" s="40"/>
      <c r="AH277" s="40"/>
      <c r="AI277" s="40"/>
    </row>
    <row r="278" spans="1:35" x14ac:dyDescent="0.25">
      <c r="A278" s="7"/>
      <c r="B278" s="94">
        <v>273</v>
      </c>
      <c r="C278" s="94">
        <v>3</v>
      </c>
      <c r="D278" s="95" t="s">
        <v>23</v>
      </c>
      <c r="E278" s="164" t="s">
        <v>259</v>
      </c>
      <c r="F278" s="96"/>
      <c r="G278" s="30"/>
      <c r="H278" s="30"/>
      <c r="I278" s="30"/>
      <c r="J278" s="80"/>
      <c r="K278" s="80"/>
      <c r="L278" s="80"/>
      <c r="M278" s="80"/>
      <c r="N278" s="80"/>
      <c r="O278" s="121">
        <f t="shared" si="33"/>
        <v>0</v>
      </c>
      <c r="P278" s="121">
        <f t="shared" si="30"/>
        <v>0</v>
      </c>
      <c r="Q278" s="121">
        <f>IF(AND(M2_Metrika2!K278 &lt;&gt; "", M2_Metrika2!K278 &lt;&gt; 0), (L278/M2_Metrika2!K278),0)</f>
        <v>0</v>
      </c>
      <c r="R278" s="121">
        <f t="shared" si="28"/>
        <v>0</v>
      </c>
      <c r="S278" s="121">
        <f t="shared" si="29"/>
        <v>0</v>
      </c>
      <c r="T278" s="121">
        <f>IF(AND(M2_Metrika2!K278 &lt;&gt; "", M2_Metrika2!K278 &lt;&gt; 0), (O278/M2_Metrika2!K278),0)</f>
        <v>0</v>
      </c>
      <c r="U278" s="121">
        <f>IF(AND(M2_Metrika2!K278 &lt;&gt; "", M2_Metrika2!K278 &lt;&gt; 0), (P278/M2_Metrika2!K278),0)</f>
        <v>0</v>
      </c>
      <c r="V278" s="81"/>
      <c r="W278" s="121">
        <f t="shared" si="31"/>
        <v>0</v>
      </c>
      <c r="X278" s="196">
        <f t="shared" si="32"/>
        <v>0</v>
      </c>
      <c r="Y278" s="7"/>
      <c r="Z278" s="7"/>
      <c r="AA278" s="7"/>
      <c r="AB278" s="7"/>
      <c r="AC278" s="40"/>
      <c r="AD278" s="40"/>
      <c r="AE278" s="40"/>
      <c r="AF278" s="40"/>
      <c r="AG278" s="40"/>
      <c r="AH278" s="40"/>
      <c r="AI278" s="40"/>
    </row>
    <row r="279" spans="1:35" x14ac:dyDescent="0.25">
      <c r="A279" s="7"/>
      <c r="B279" s="94">
        <v>274</v>
      </c>
      <c r="C279" s="94">
        <v>4</v>
      </c>
      <c r="D279" s="95" t="s">
        <v>23</v>
      </c>
      <c r="E279" s="164" t="s">
        <v>259</v>
      </c>
      <c r="F279" s="96"/>
      <c r="G279" s="30"/>
      <c r="H279" s="30"/>
      <c r="I279" s="30"/>
      <c r="J279" s="80"/>
      <c r="K279" s="80"/>
      <c r="L279" s="80"/>
      <c r="M279" s="80"/>
      <c r="N279" s="80"/>
      <c r="O279" s="121">
        <f t="shared" si="33"/>
        <v>0</v>
      </c>
      <c r="P279" s="121">
        <f t="shared" si="30"/>
        <v>0</v>
      </c>
      <c r="Q279" s="121">
        <f>IF(AND(M2_Metrika2!K279 &lt;&gt; "", M2_Metrika2!K279 &lt;&gt; 0), (L279/M2_Metrika2!K279),0)</f>
        <v>0</v>
      </c>
      <c r="R279" s="121">
        <f t="shared" si="28"/>
        <v>0</v>
      </c>
      <c r="S279" s="121">
        <f t="shared" si="29"/>
        <v>0</v>
      </c>
      <c r="T279" s="121">
        <f>IF(AND(M2_Metrika2!K279 &lt;&gt; "", M2_Metrika2!K279 &lt;&gt; 0), (O279/M2_Metrika2!K279),0)</f>
        <v>0</v>
      </c>
      <c r="U279" s="121">
        <f>IF(AND(M2_Metrika2!K279 &lt;&gt; "", M2_Metrika2!K279 &lt;&gt; 0), (P279/M2_Metrika2!K279),0)</f>
        <v>0</v>
      </c>
      <c r="V279" s="81"/>
      <c r="W279" s="121">
        <f t="shared" si="31"/>
        <v>0</v>
      </c>
      <c r="X279" s="196">
        <f t="shared" si="32"/>
        <v>0</v>
      </c>
      <c r="Y279" s="7"/>
      <c r="Z279" s="7"/>
      <c r="AA279" s="7"/>
      <c r="AB279" s="7"/>
      <c r="AC279" s="40"/>
      <c r="AD279" s="40"/>
      <c r="AE279" s="40"/>
      <c r="AF279" s="40"/>
      <c r="AG279" s="40"/>
      <c r="AH279" s="40"/>
      <c r="AI279" s="40"/>
    </row>
    <row r="280" spans="1:35" x14ac:dyDescent="0.25">
      <c r="A280" s="7"/>
      <c r="B280" s="94">
        <v>275</v>
      </c>
      <c r="C280" s="94">
        <v>5</v>
      </c>
      <c r="D280" s="95" t="s">
        <v>23</v>
      </c>
      <c r="E280" s="164" t="s">
        <v>259</v>
      </c>
      <c r="F280" s="96"/>
      <c r="G280" s="30"/>
      <c r="H280" s="30"/>
      <c r="I280" s="30"/>
      <c r="J280" s="80"/>
      <c r="K280" s="80"/>
      <c r="L280" s="80"/>
      <c r="M280" s="80"/>
      <c r="N280" s="80"/>
      <c r="O280" s="121">
        <f t="shared" si="33"/>
        <v>0</v>
      </c>
      <c r="P280" s="121">
        <f t="shared" si="30"/>
        <v>0</v>
      </c>
      <c r="Q280" s="121">
        <f>IF(AND(M2_Metrika2!K280 &lt;&gt; "", M2_Metrika2!K280 &lt;&gt; 0), (L280/M2_Metrika2!K280),0)</f>
        <v>0</v>
      </c>
      <c r="R280" s="121">
        <f t="shared" si="28"/>
        <v>0</v>
      </c>
      <c r="S280" s="121">
        <f t="shared" si="29"/>
        <v>0</v>
      </c>
      <c r="T280" s="121">
        <f>IF(AND(M2_Metrika2!K280 &lt;&gt; "", M2_Metrika2!K280 &lt;&gt; 0), (O280/M2_Metrika2!K280),0)</f>
        <v>0</v>
      </c>
      <c r="U280" s="121">
        <f>IF(AND(M2_Metrika2!K280 &lt;&gt; "", M2_Metrika2!K280 &lt;&gt; 0), (P280/M2_Metrika2!K280),0)</f>
        <v>0</v>
      </c>
      <c r="V280" s="81"/>
      <c r="W280" s="121">
        <f t="shared" si="31"/>
        <v>0</v>
      </c>
      <c r="X280" s="196">
        <f t="shared" si="32"/>
        <v>0</v>
      </c>
      <c r="Y280" s="7"/>
      <c r="Z280" s="7"/>
      <c r="AA280" s="7"/>
      <c r="AB280" s="7"/>
      <c r="AC280" s="40"/>
      <c r="AD280" s="40"/>
      <c r="AE280" s="40"/>
      <c r="AF280" s="40"/>
      <c r="AG280" s="40"/>
      <c r="AH280" s="40"/>
      <c r="AI280" s="40"/>
    </row>
    <row r="281" spans="1:35" x14ac:dyDescent="0.25">
      <c r="A281" s="7"/>
      <c r="B281" s="94">
        <v>276</v>
      </c>
      <c r="C281" s="94">
        <v>6</v>
      </c>
      <c r="D281" s="95" t="s">
        <v>23</v>
      </c>
      <c r="E281" s="164" t="s">
        <v>259</v>
      </c>
      <c r="F281" s="96"/>
      <c r="G281" s="30"/>
      <c r="H281" s="30"/>
      <c r="I281" s="30"/>
      <c r="J281" s="80"/>
      <c r="K281" s="80"/>
      <c r="L281" s="80"/>
      <c r="M281" s="80"/>
      <c r="N281" s="80"/>
      <c r="O281" s="121">
        <f t="shared" si="33"/>
        <v>0</v>
      </c>
      <c r="P281" s="121">
        <f t="shared" si="30"/>
        <v>0</v>
      </c>
      <c r="Q281" s="121">
        <f>IF(AND(M2_Metrika2!K281 &lt;&gt; "", M2_Metrika2!K281 &lt;&gt; 0), (L281/M2_Metrika2!K281),0)</f>
        <v>0</v>
      </c>
      <c r="R281" s="121">
        <f t="shared" si="28"/>
        <v>0</v>
      </c>
      <c r="S281" s="121">
        <f t="shared" si="29"/>
        <v>0</v>
      </c>
      <c r="T281" s="121">
        <f>IF(AND(M2_Metrika2!K281 &lt;&gt; "", M2_Metrika2!K281 &lt;&gt; 0), (O281/M2_Metrika2!K281),0)</f>
        <v>0</v>
      </c>
      <c r="U281" s="121">
        <f>IF(AND(M2_Metrika2!K281 &lt;&gt; "", M2_Metrika2!K281 &lt;&gt; 0), (P281/M2_Metrika2!K281),0)</f>
        <v>0</v>
      </c>
      <c r="V281" s="81"/>
      <c r="W281" s="121">
        <f t="shared" si="31"/>
        <v>0</v>
      </c>
      <c r="X281" s="196">
        <f t="shared" si="32"/>
        <v>0</v>
      </c>
      <c r="Y281" s="7"/>
      <c r="Z281" s="7"/>
      <c r="AA281" s="7"/>
      <c r="AB281" s="7"/>
      <c r="AC281" s="40"/>
      <c r="AD281" s="40"/>
      <c r="AE281" s="40"/>
      <c r="AF281" s="40"/>
      <c r="AG281" s="40"/>
      <c r="AH281" s="40"/>
      <c r="AI281" s="40"/>
    </row>
    <row r="282" spans="1:35" x14ac:dyDescent="0.25">
      <c r="A282" s="7"/>
      <c r="B282" s="94">
        <v>277</v>
      </c>
      <c r="C282" s="94">
        <v>7</v>
      </c>
      <c r="D282" s="95" t="s">
        <v>23</v>
      </c>
      <c r="E282" s="164" t="s">
        <v>259</v>
      </c>
      <c r="F282" s="96"/>
      <c r="G282" s="30"/>
      <c r="H282" s="30"/>
      <c r="I282" s="30"/>
      <c r="J282" s="80"/>
      <c r="K282" s="80"/>
      <c r="L282" s="80"/>
      <c r="M282" s="80"/>
      <c r="N282" s="80"/>
      <c r="O282" s="121">
        <f t="shared" si="33"/>
        <v>0</v>
      </c>
      <c r="P282" s="121">
        <f t="shared" si="30"/>
        <v>0</v>
      </c>
      <c r="Q282" s="121">
        <f>IF(AND(M2_Metrika2!K282 &lt;&gt; "", M2_Metrika2!K282 &lt;&gt; 0), (L282/M2_Metrika2!K282),0)</f>
        <v>0</v>
      </c>
      <c r="R282" s="121">
        <f t="shared" si="28"/>
        <v>0</v>
      </c>
      <c r="S282" s="121">
        <f t="shared" si="29"/>
        <v>0</v>
      </c>
      <c r="T282" s="121">
        <f>IF(AND(M2_Metrika2!K282 &lt;&gt; "", M2_Metrika2!K282 &lt;&gt; 0), (O282/M2_Metrika2!K282),0)</f>
        <v>0</v>
      </c>
      <c r="U282" s="121">
        <f>IF(AND(M2_Metrika2!K282 &lt;&gt; "", M2_Metrika2!K282 &lt;&gt; 0), (P282/M2_Metrika2!K282),0)</f>
        <v>0</v>
      </c>
      <c r="V282" s="81"/>
      <c r="W282" s="121">
        <f t="shared" si="31"/>
        <v>0</v>
      </c>
      <c r="X282" s="196">
        <f t="shared" si="32"/>
        <v>0</v>
      </c>
      <c r="Y282" s="7"/>
      <c r="Z282" s="7"/>
      <c r="AA282" s="7"/>
      <c r="AB282" s="7"/>
      <c r="AC282" s="40"/>
      <c r="AD282" s="40"/>
      <c r="AE282" s="40"/>
      <c r="AF282" s="40"/>
      <c r="AG282" s="40"/>
      <c r="AH282" s="40"/>
      <c r="AI282" s="40"/>
    </row>
    <row r="283" spans="1:35" x14ac:dyDescent="0.25">
      <c r="A283" s="7"/>
      <c r="B283" s="94">
        <v>278</v>
      </c>
      <c r="C283" s="94">
        <v>8</v>
      </c>
      <c r="D283" s="95" t="s">
        <v>23</v>
      </c>
      <c r="E283" s="164" t="s">
        <v>259</v>
      </c>
      <c r="F283" s="96"/>
      <c r="G283" s="30"/>
      <c r="H283" s="30"/>
      <c r="I283" s="30"/>
      <c r="J283" s="80"/>
      <c r="K283" s="80"/>
      <c r="L283" s="80"/>
      <c r="M283" s="80"/>
      <c r="N283" s="80"/>
      <c r="O283" s="121">
        <f t="shared" si="33"/>
        <v>0</v>
      </c>
      <c r="P283" s="121">
        <f t="shared" si="30"/>
        <v>0</v>
      </c>
      <c r="Q283" s="121">
        <f>IF(AND(M2_Metrika2!K283 &lt;&gt; "", M2_Metrika2!K283 &lt;&gt; 0), (L283/M2_Metrika2!K283),0)</f>
        <v>0</v>
      </c>
      <c r="R283" s="121">
        <f t="shared" si="28"/>
        <v>0</v>
      </c>
      <c r="S283" s="121">
        <f t="shared" si="29"/>
        <v>0</v>
      </c>
      <c r="T283" s="121">
        <f>IF(AND(M2_Metrika2!K283 &lt;&gt; "", M2_Metrika2!K283 &lt;&gt; 0), (O283/M2_Metrika2!K283),0)</f>
        <v>0</v>
      </c>
      <c r="U283" s="121">
        <f>IF(AND(M2_Metrika2!K283 &lt;&gt; "", M2_Metrika2!K283 &lt;&gt; 0), (P283/M2_Metrika2!K283),0)</f>
        <v>0</v>
      </c>
      <c r="V283" s="81"/>
      <c r="W283" s="121">
        <f t="shared" si="31"/>
        <v>0</v>
      </c>
      <c r="X283" s="196">
        <f t="shared" si="32"/>
        <v>0</v>
      </c>
      <c r="Y283" s="7"/>
      <c r="Z283" s="7"/>
      <c r="AA283" s="7"/>
      <c r="AB283" s="7"/>
      <c r="AC283" s="40"/>
      <c r="AD283" s="40"/>
      <c r="AE283" s="40"/>
      <c r="AF283" s="40"/>
      <c r="AG283" s="40"/>
      <c r="AH283" s="40"/>
      <c r="AI283" s="40"/>
    </row>
    <row r="284" spans="1:35" x14ac:dyDescent="0.25">
      <c r="A284" s="7"/>
      <c r="B284" s="94">
        <v>279</v>
      </c>
      <c r="C284" s="94">
        <v>9</v>
      </c>
      <c r="D284" s="95" t="s">
        <v>23</v>
      </c>
      <c r="E284" s="164" t="s">
        <v>259</v>
      </c>
      <c r="F284" s="96"/>
      <c r="G284" s="30"/>
      <c r="H284" s="30"/>
      <c r="I284" s="30"/>
      <c r="J284" s="80"/>
      <c r="K284" s="80"/>
      <c r="L284" s="80"/>
      <c r="M284" s="80"/>
      <c r="N284" s="80"/>
      <c r="O284" s="121">
        <f t="shared" si="33"/>
        <v>0</v>
      </c>
      <c r="P284" s="121">
        <f t="shared" si="30"/>
        <v>0</v>
      </c>
      <c r="Q284" s="121">
        <f>IF(AND(M2_Metrika2!K284 &lt;&gt; "", M2_Metrika2!K284 &lt;&gt; 0), (L284/M2_Metrika2!K284),0)</f>
        <v>0</v>
      </c>
      <c r="R284" s="121">
        <f t="shared" si="28"/>
        <v>0</v>
      </c>
      <c r="S284" s="121">
        <f t="shared" si="29"/>
        <v>0</v>
      </c>
      <c r="T284" s="121">
        <f>IF(AND(M2_Metrika2!K284 &lt;&gt; "", M2_Metrika2!K284 &lt;&gt; 0), (O284/M2_Metrika2!K284),0)</f>
        <v>0</v>
      </c>
      <c r="U284" s="121">
        <f>IF(AND(M2_Metrika2!K284 &lt;&gt; "", M2_Metrika2!K284 &lt;&gt; 0), (P284/M2_Metrika2!K284),0)</f>
        <v>0</v>
      </c>
      <c r="V284" s="81"/>
      <c r="W284" s="121">
        <f t="shared" si="31"/>
        <v>0</v>
      </c>
      <c r="X284" s="196">
        <f t="shared" si="32"/>
        <v>0</v>
      </c>
      <c r="Y284" s="7"/>
      <c r="Z284" s="7"/>
      <c r="AA284" s="7"/>
      <c r="AB284" s="7"/>
      <c r="AC284" s="40"/>
      <c r="AD284" s="40"/>
      <c r="AE284" s="40"/>
      <c r="AF284" s="40"/>
      <c r="AG284" s="40"/>
      <c r="AH284" s="40"/>
      <c r="AI284" s="40"/>
    </row>
    <row r="285" spans="1:35" x14ac:dyDescent="0.25">
      <c r="A285" s="7"/>
      <c r="B285" s="94">
        <v>280</v>
      </c>
      <c r="C285" s="94">
        <v>10</v>
      </c>
      <c r="D285" s="95" t="s">
        <v>23</v>
      </c>
      <c r="E285" s="164" t="s">
        <v>259</v>
      </c>
      <c r="F285" s="96"/>
      <c r="G285" s="30"/>
      <c r="H285" s="30"/>
      <c r="I285" s="30"/>
      <c r="J285" s="80"/>
      <c r="K285" s="80"/>
      <c r="L285" s="80"/>
      <c r="M285" s="80"/>
      <c r="N285" s="80"/>
      <c r="O285" s="121">
        <f t="shared" si="33"/>
        <v>0</v>
      </c>
      <c r="P285" s="121">
        <f t="shared" si="30"/>
        <v>0</v>
      </c>
      <c r="Q285" s="121">
        <f>IF(AND(M2_Metrika2!K285 &lt;&gt; "", M2_Metrika2!K285 &lt;&gt; 0), (L285/M2_Metrika2!K285),0)</f>
        <v>0</v>
      </c>
      <c r="R285" s="121">
        <f t="shared" si="28"/>
        <v>0</v>
      </c>
      <c r="S285" s="121">
        <f t="shared" si="29"/>
        <v>0</v>
      </c>
      <c r="T285" s="121">
        <f>IF(AND(M2_Metrika2!K285 &lt;&gt; "", M2_Metrika2!K285 &lt;&gt; 0), (O285/M2_Metrika2!K285),0)</f>
        <v>0</v>
      </c>
      <c r="U285" s="121">
        <f>IF(AND(M2_Metrika2!K285 &lt;&gt; "", M2_Metrika2!K285 &lt;&gt; 0), (P285/M2_Metrika2!K285),0)</f>
        <v>0</v>
      </c>
      <c r="V285" s="81"/>
      <c r="W285" s="121">
        <f t="shared" si="31"/>
        <v>0</v>
      </c>
      <c r="X285" s="196">
        <f t="shared" si="32"/>
        <v>0</v>
      </c>
      <c r="Y285" s="7"/>
      <c r="Z285" s="7"/>
      <c r="AA285" s="7"/>
      <c r="AB285" s="7"/>
      <c r="AC285" s="40"/>
      <c r="AD285" s="40"/>
      <c r="AE285" s="40"/>
      <c r="AF285" s="40"/>
      <c r="AG285" s="40"/>
      <c r="AH285" s="40"/>
      <c r="AI285" s="40"/>
    </row>
    <row r="286" spans="1:35" x14ac:dyDescent="0.25">
      <c r="A286" s="7"/>
      <c r="B286" s="94">
        <v>281</v>
      </c>
      <c r="C286" s="94">
        <v>11</v>
      </c>
      <c r="D286" s="95" t="s">
        <v>23</v>
      </c>
      <c r="E286" s="164" t="s">
        <v>259</v>
      </c>
      <c r="F286" s="96"/>
      <c r="G286" s="30"/>
      <c r="H286" s="30"/>
      <c r="I286" s="30"/>
      <c r="J286" s="80"/>
      <c r="K286" s="80"/>
      <c r="L286" s="80"/>
      <c r="M286" s="80"/>
      <c r="N286" s="80"/>
      <c r="O286" s="121">
        <f t="shared" si="33"/>
        <v>0</v>
      </c>
      <c r="P286" s="121">
        <f t="shared" si="30"/>
        <v>0</v>
      </c>
      <c r="Q286" s="121">
        <f>IF(AND(M2_Metrika2!K286 &lt;&gt; "", M2_Metrika2!K286 &lt;&gt; 0), (L286/M2_Metrika2!K286),0)</f>
        <v>0</v>
      </c>
      <c r="R286" s="121">
        <f t="shared" si="28"/>
        <v>0</v>
      </c>
      <c r="S286" s="121">
        <f t="shared" si="29"/>
        <v>0</v>
      </c>
      <c r="T286" s="121">
        <f>IF(AND(M2_Metrika2!K286 &lt;&gt; "", M2_Metrika2!K286 &lt;&gt; 0), (O286/M2_Metrika2!K286),0)</f>
        <v>0</v>
      </c>
      <c r="U286" s="121">
        <f>IF(AND(M2_Metrika2!K286 &lt;&gt; "", M2_Metrika2!K286 &lt;&gt; 0), (P286/M2_Metrika2!K286),0)</f>
        <v>0</v>
      </c>
      <c r="V286" s="81"/>
      <c r="W286" s="121">
        <f t="shared" si="31"/>
        <v>0</v>
      </c>
      <c r="X286" s="196">
        <f t="shared" si="32"/>
        <v>0</v>
      </c>
      <c r="Y286" s="7"/>
      <c r="Z286" s="7"/>
      <c r="AA286" s="7"/>
      <c r="AB286" s="7"/>
      <c r="AC286" s="40"/>
      <c r="AD286" s="40"/>
      <c r="AE286" s="40"/>
      <c r="AF286" s="40"/>
      <c r="AG286" s="40"/>
      <c r="AH286" s="40"/>
      <c r="AI286" s="40"/>
    </row>
    <row r="287" spans="1:35" x14ac:dyDescent="0.25">
      <c r="A287" s="7"/>
      <c r="B287" s="94">
        <v>282</v>
      </c>
      <c r="C287" s="94">
        <v>12</v>
      </c>
      <c r="D287" s="95" t="s">
        <v>23</v>
      </c>
      <c r="E287" s="164" t="s">
        <v>259</v>
      </c>
      <c r="F287" s="96"/>
      <c r="G287" s="30"/>
      <c r="H287" s="30"/>
      <c r="I287" s="30"/>
      <c r="J287" s="80"/>
      <c r="K287" s="80"/>
      <c r="L287" s="80"/>
      <c r="M287" s="80"/>
      <c r="N287" s="80"/>
      <c r="O287" s="121">
        <f t="shared" si="33"/>
        <v>0</v>
      </c>
      <c r="P287" s="121">
        <f t="shared" si="30"/>
        <v>0</v>
      </c>
      <c r="Q287" s="121">
        <f>IF(AND(M2_Metrika2!K287 &lt;&gt; "", M2_Metrika2!K287 &lt;&gt; 0), (L287/M2_Metrika2!K287),0)</f>
        <v>0</v>
      </c>
      <c r="R287" s="121">
        <f t="shared" si="28"/>
        <v>0</v>
      </c>
      <c r="S287" s="121">
        <f t="shared" si="29"/>
        <v>0</v>
      </c>
      <c r="T287" s="121">
        <f>IF(AND(M2_Metrika2!K287 &lt;&gt; "", M2_Metrika2!K287 &lt;&gt; 0), (O287/M2_Metrika2!K287),0)</f>
        <v>0</v>
      </c>
      <c r="U287" s="121">
        <f>IF(AND(M2_Metrika2!K287 &lt;&gt; "", M2_Metrika2!K287 &lt;&gt; 0), (P287/M2_Metrika2!K287),0)</f>
        <v>0</v>
      </c>
      <c r="V287" s="81"/>
      <c r="W287" s="121">
        <f t="shared" si="31"/>
        <v>0</v>
      </c>
      <c r="X287" s="196">
        <f t="shared" si="32"/>
        <v>0</v>
      </c>
      <c r="Y287" s="7"/>
      <c r="Z287" s="7"/>
      <c r="AA287" s="7"/>
      <c r="AB287" s="7"/>
      <c r="AC287" s="40"/>
      <c r="AD287" s="40"/>
      <c r="AE287" s="40"/>
      <c r="AF287" s="40"/>
      <c r="AG287" s="40"/>
      <c r="AH287" s="40"/>
      <c r="AI287" s="40"/>
    </row>
    <row r="288" spans="1:35" x14ac:dyDescent="0.25">
      <c r="A288" s="7"/>
      <c r="B288" s="94">
        <v>283</v>
      </c>
      <c r="C288" s="94">
        <v>13</v>
      </c>
      <c r="D288" s="95" t="s">
        <v>23</v>
      </c>
      <c r="E288" s="164" t="s">
        <v>259</v>
      </c>
      <c r="F288" s="96"/>
      <c r="G288" s="30"/>
      <c r="H288" s="30"/>
      <c r="I288" s="30"/>
      <c r="J288" s="80"/>
      <c r="K288" s="80"/>
      <c r="L288" s="80"/>
      <c r="M288" s="80"/>
      <c r="N288" s="80"/>
      <c r="O288" s="121">
        <f t="shared" si="33"/>
        <v>0</v>
      </c>
      <c r="P288" s="121">
        <f t="shared" si="30"/>
        <v>0</v>
      </c>
      <c r="Q288" s="121">
        <f>IF(AND(M2_Metrika2!K288 &lt;&gt; "", M2_Metrika2!K288 &lt;&gt; 0), (L288/M2_Metrika2!K288),0)</f>
        <v>0</v>
      </c>
      <c r="R288" s="121">
        <f t="shared" si="28"/>
        <v>0</v>
      </c>
      <c r="S288" s="121">
        <f t="shared" si="29"/>
        <v>0</v>
      </c>
      <c r="T288" s="121">
        <f>IF(AND(M2_Metrika2!K288 &lt;&gt; "", M2_Metrika2!K288 &lt;&gt; 0), (O288/M2_Metrika2!K288),0)</f>
        <v>0</v>
      </c>
      <c r="U288" s="121">
        <f>IF(AND(M2_Metrika2!K288 &lt;&gt; "", M2_Metrika2!K288 &lt;&gt; 0), (P288/M2_Metrika2!K288),0)</f>
        <v>0</v>
      </c>
      <c r="V288" s="81"/>
      <c r="W288" s="121">
        <f t="shared" si="31"/>
        <v>0</v>
      </c>
      <c r="X288" s="196">
        <f t="shared" si="32"/>
        <v>0</v>
      </c>
      <c r="Y288" s="7"/>
      <c r="Z288" s="7"/>
      <c r="AA288" s="7"/>
      <c r="AB288" s="7"/>
      <c r="AC288" s="40"/>
      <c r="AD288" s="40"/>
      <c r="AE288" s="40"/>
      <c r="AF288" s="40"/>
      <c r="AG288" s="40"/>
      <c r="AH288" s="40"/>
      <c r="AI288" s="40"/>
    </row>
    <row r="289" spans="1:35" x14ac:dyDescent="0.25">
      <c r="A289" s="7"/>
      <c r="B289" s="94">
        <v>284</v>
      </c>
      <c r="C289" s="94">
        <v>14</v>
      </c>
      <c r="D289" s="95" t="s">
        <v>23</v>
      </c>
      <c r="E289" s="164" t="s">
        <v>259</v>
      </c>
      <c r="F289" s="96"/>
      <c r="G289" s="30"/>
      <c r="H289" s="30"/>
      <c r="I289" s="30"/>
      <c r="J289" s="80"/>
      <c r="K289" s="80"/>
      <c r="L289" s="80"/>
      <c r="M289" s="80"/>
      <c r="N289" s="80"/>
      <c r="O289" s="121">
        <f t="shared" si="33"/>
        <v>0</v>
      </c>
      <c r="P289" s="121">
        <f t="shared" si="30"/>
        <v>0</v>
      </c>
      <c r="Q289" s="121">
        <f>IF(AND(M2_Metrika2!K289 &lt;&gt; "", M2_Metrika2!K289 &lt;&gt; 0), (L289/M2_Metrika2!K289),0)</f>
        <v>0</v>
      </c>
      <c r="R289" s="121">
        <f t="shared" si="28"/>
        <v>0</v>
      </c>
      <c r="S289" s="121">
        <f t="shared" si="29"/>
        <v>0</v>
      </c>
      <c r="T289" s="121">
        <f>IF(AND(M2_Metrika2!K289 &lt;&gt; "", M2_Metrika2!K289 &lt;&gt; 0), (O289/M2_Metrika2!K289),0)</f>
        <v>0</v>
      </c>
      <c r="U289" s="121">
        <f>IF(AND(M2_Metrika2!K289 &lt;&gt; "", M2_Metrika2!K289 &lt;&gt; 0), (P289/M2_Metrika2!K289),0)</f>
        <v>0</v>
      </c>
      <c r="V289" s="81"/>
      <c r="W289" s="121">
        <f t="shared" si="31"/>
        <v>0</v>
      </c>
      <c r="X289" s="196">
        <f t="shared" si="32"/>
        <v>0</v>
      </c>
      <c r="Y289" s="7"/>
      <c r="Z289" s="7"/>
      <c r="AA289" s="7"/>
      <c r="AB289" s="7"/>
      <c r="AC289" s="40"/>
      <c r="AD289" s="40"/>
      <c r="AE289" s="40"/>
      <c r="AF289" s="40"/>
      <c r="AG289" s="40"/>
      <c r="AH289" s="40"/>
      <c r="AI289" s="40"/>
    </row>
    <row r="290" spans="1:35" ht="15.75" customHeight="1" thickBot="1" x14ac:dyDescent="0.3">
      <c r="A290" s="7"/>
      <c r="B290" s="94">
        <v>285</v>
      </c>
      <c r="C290" s="94">
        <v>15</v>
      </c>
      <c r="D290" s="95" t="s">
        <v>23</v>
      </c>
      <c r="E290" s="164" t="s">
        <v>259</v>
      </c>
      <c r="F290" s="96"/>
      <c r="G290" s="82"/>
      <c r="H290" s="83"/>
      <c r="I290" s="83"/>
      <c r="J290" s="80"/>
      <c r="K290" s="80"/>
      <c r="L290" s="80"/>
      <c r="M290" s="80"/>
      <c r="N290" s="80"/>
      <c r="O290" s="121">
        <f t="shared" si="33"/>
        <v>0</v>
      </c>
      <c r="P290" s="121">
        <f t="shared" si="30"/>
        <v>0</v>
      </c>
      <c r="Q290" s="121">
        <f>IF(AND(M2_Metrika2!K290 &lt;&gt; "", M2_Metrika2!K290 &lt;&gt; 0), (L290/M2_Metrika2!K290),0)</f>
        <v>0</v>
      </c>
      <c r="R290" s="121">
        <f t="shared" si="28"/>
        <v>0</v>
      </c>
      <c r="S290" s="121">
        <f t="shared" si="29"/>
        <v>0</v>
      </c>
      <c r="T290" s="121">
        <f>IF(AND(M2_Metrika2!K290 &lt;&gt; "", M2_Metrika2!K290 &lt;&gt; 0), (O290/M2_Metrika2!K290),0)</f>
        <v>0</v>
      </c>
      <c r="U290" s="121">
        <f>IF(AND(M2_Metrika2!K290 &lt;&gt; "", M2_Metrika2!K290 &lt;&gt; 0), (P290/M2_Metrika2!K290),0)</f>
        <v>0</v>
      </c>
      <c r="V290" s="81"/>
      <c r="W290" s="121">
        <f t="shared" si="31"/>
        <v>0</v>
      </c>
      <c r="X290" s="196">
        <f t="shared" si="32"/>
        <v>0</v>
      </c>
      <c r="Y290" s="7"/>
      <c r="Z290" s="7"/>
      <c r="AA290" s="7"/>
      <c r="AB290" s="7"/>
      <c r="AC290" s="40"/>
      <c r="AD290" s="40"/>
      <c r="AE290" s="40"/>
      <c r="AF290" s="40"/>
      <c r="AG290" s="40"/>
      <c r="AH290" s="40"/>
      <c r="AI290" s="40"/>
    </row>
    <row r="291" spans="1:35" x14ac:dyDescent="0.25">
      <c r="A291" s="7"/>
      <c r="B291" s="91">
        <v>286</v>
      </c>
      <c r="C291" s="94">
        <v>1</v>
      </c>
      <c r="D291" s="92" t="s">
        <v>24</v>
      </c>
      <c r="E291" s="163" t="s">
        <v>259</v>
      </c>
      <c r="F291" s="93"/>
      <c r="G291" s="30"/>
      <c r="H291" s="30"/>
      <c r="I291" s="30"/>
      <c r="J291" s="78"/>
      <c r="K291" s="78"/>
      <c r="L291" s="78"/>
      <c r="M291" s="78"/>
      <c r="N291" s="78"/>
      <c r="O291" s="193">
        <f t="shared" si="33"/>
        <v>0</v>
      </c>
      <c r="P291" s="193">
        <f t="shared" si="30"/>
        <v>0</v>
      </c>
      <c r="Q291" s="193">
        <f>IF(AND(M2_Metrika2!K291 &lt;&gt; "", M2_Metrika2!K291 &lt;&gt; 0), (L291/M2_Metrika2!K291),0)</f>
        <v>0</v>
      </c>
      <c r="R291" s="193">
        <f t="shared" si="28"/>
        <v>0</v>
      </c>
      <c r="S291" s="193">
        <f t="shared" si="29"/>
        <v>0</v>
      </c>
      <c r="T291" s="193">
        <f>IF(AND(M2_Metrika2!K291 &lt;&gt; "", M2_Metrika2!K291 &lt;&gt; 0), (O291/M2_Metrika2!K291),0)</f>
        <v>0</v>
      </c>
      <c r="U291" s="193">
        <f>IF(AND(M2_Metrika2!K291 &lt;&gt; "", M2_Metrika2!K291 &lt;&gt; 0), (P291/M2_Metrika2!K291),0)</f>
        <v>0</v>
      </c>
      <c r="V291" s="79"/>
      <c r="W291" s="193">
        <f t="shared" si="31"/>
        <v>0</v>
      </c>
      <c r="X291" s="194">
        <f t="shared" si="32"/>
        <v>0</v>
      </c>
      <c r="Y291" s="7"/>
      <c r="Z291" s="7"/>
      <c r="AA291" s="7"/>
      <c r="AB291" s="7"/>
      <c r="AC291" s="40"/>
      <c r="AD291" s="40"/>
      <c r="AE291" s="40"/>
      <c r="AF291" s="40"/>
      <c r="AG291" s="40"/>
      <c r="AH291" s="40"/>
      <c r="AI291" s="40"/>
    </row>
    <row r="292" spans="1:35" x14ac:dyDescent="0.25">
      <c r="A292" s="7"/>
      <c r="B292" s="94">
        <v>287</v>
      </c>
      <c r="C292" s="94">
        <v>2</v>
      </c>
      <c r="D292" s="95" t="s">
        <v>24</v>
      </c>
      <c r="E292" s="164" t="s">
        <v>259</v>
      </c>
      <c r="F292" s="96"/>
      <c r="G292" s="30"/>
      <c r="H292" s="30"/>
      <c r="I292" s="30"/>
      <c r="J292" s="80"/>
      <c r="K292" s="80"/>
      <c r="L292" s="80"/>
      <c r="M292" s="80"/>
      <c r="N292" s="80"/>
      <c r="O292" s="121">
        <f t="shared" si="33"/>
        <v>0</v>
      </c>
      <c r="P292" s="121">
        <f t="shared" si="30"/>
        <v>0</v>
      </c>
      <c r="Q292" s="121">
        <f>IF(AND(M2_Metrika2!K292 &lt;&gt; "", M2_Metrika2!K292 &lt;&gt; 0), (L292/M2_Metrika2!K292),0)</f>
        <v>0</v>
      </c>
      <c r="R292" s="121">
        <f t="shared" si="28"/>
        <v>0</v>
      </c>
      <c r="S292" s="121">
        <f t="shared" si="29"/>
        <v>0</v>
      </c>
      <c r="T292" s="121">
        <f>IF(AND(M2_Metrika2!K292 &lt;&gt; "", M2_Metrika2!K292 &lt;&gt; 0), (O292/M2_Metrika2!K292),0)</f>
        <v>0</v>
      </c>
      <c r="U292" s="121">
        <f>IF(AND(M2_Metrika2!K292 &lt;&gt; "", M2_Metrika2!K292 &lt;&gt; 0), (P292/M2_Metrika2!K292),0)</f>
        <v>0</v>
      </c>
      <c r="V292" s="81"/>
      <c r="W292" s="121">
        <f t="shared" si="31"/>
        <v>0</v>
      </c>
      <c r="X292" s="196">
        <f t="shared" si="32"/>
        <v>0</v>
      </c>
      <c r="Y292" s="7"/>
      <c r="Z292" s="7"/>
      <c r="AA292" s="7"/>
      <c r="AB292" s="7"/>
      <c r="AC292" s="40"/>
      <c r="AD292" s="40"/>
      <c r="AE292" s="40"/>
      <c r="AF292" s="40"/>
      <c r="AG292" s="40"/>
      <c r="AH292" s="40"/>
      <c r="AI292" s="40"/>
    </row>
    <row r="293" spans="1:35" x14ac:dyDescent="0.25">
      <c r="A293" s="7"/>
      <c r="B293" s="94">
        <v>288</v>
      </c>
      <c r="C293" s="94">
        <v>3</v>
      </c>
      <c r="D293" s="95" t="s">
        <v>24</v>
      </c>
      <c r="E293" s="164" t="s">
        <v>259</v>
      </c>
      <c r="F293" s="96"/>
      <c r="G293" s="30"/>
      <c r="H293" s="30"/>
      <c r="I293" s="30"/>
      <c r="J293" s="80"/>
      <c r="K293" s="80"/>
      <c r="L293" s="80"/>
      <c r="M293" s="80"/>
      <c r="N293" s="80"/>
      <c r="O293" s="121">
        <f t="shared" si="33"/>
        <v>0</v>
      </c>
      <c r="P293" s="121">
        <f t="shared" si="30"/>
        <v>0</v>
      </c>
      <c r="Q293" s="121">
        <f>IF(AND(M2_Metrika2!K293 &lt;&gt; "", M2_Metrika2!K293 &lt;&gt; 0), (L293/M2_Metrika2!K293),0)</f>
        <v>0</v>
      </c>
      <c r="R293" s="121">
        <f t="shared" si="28"/>
        <v>0</v>
      </c>
      <c r="S293" s="121">
        <f t="shared" si="29"/>
        <v>0</v>
      </c>
      <c r="T293" s="121">
        <f>IF(AND(M2_Metrika2!K293 &lt;&gt; "", M2_Metrika2!K293 &lt;&gt; 0), (O293/M2_Metrika2!K293),0)</f>
        <v>0</v>
      </c>
      <c r="U293" s="121">
        <f>IF(AND(M2_Metrika2!K293 &lt;&gt; "", M2_Metrika2!K293 &lt;&gt; 0), (P293/M2_Metrika2!K293),0)</f>
        <v>0</v>
      </c>
      <c r="V293" s="81"/>
      <c r="W293" s="121">
        <f t="shared" si="31"/>
        <v>0</v>
      </c>
      <c r="X293" s="196">
        <f t="shared" si="32"/>
        <v>0</v>
      </c>
      <c r="Y293" s="7"/>
      <c r="Z293" s="7"/>
      <c r="AA293" s="7"/>
      <c r="AB293" s="7"/>
      <c r="AC293" s="40"/>
      <c r="AD293" s="40"/>
      <c r="AE293" s="40"/>
      <c r="AF293" s="40"/>
      <c r="AG293" s="40"/>
      <c r="AH293" s="40"/>
      <c r="AI293" s="40"/>
    </row>
    <row r="294" spans="1:35" x14ac:dyDescent="0.25">
      <c r="A294" s="7"/>
      <c r="B294" s="94">
        <v>289</v>
      </c>
      <c r="C294" s="94">
        <v>4</v>
      </c>
      <c r="D294" s="95" t="s">
        <v>24</v>
      </c>
      <c r="E294" s="164" t="s">
        <v>259</v>
      </c>
      <c r="F294" s="96"/>
      <c r="G294" s="30"/>
      <c r="H294" s="30"/>
      <c r="I294" s="30"/>
      <c r="J294" s="80"/>
      <c r="K294" s="80"/>
      <c r="L294" s="80"/>
      <c r="M294" s="80"/>
      <c r="N294" s="80"/>
      <c r="O294" s="121">
        <f t="shared" si="33"/>
        <v>0</v>
      </c>
      <c r="P294" s="121">
        <f t="shared" si="30"/>
        <v>0</v>
      </c>
      <c r="Q294" s="121">
        <f>IF(AND(M2_Metrika2!K294 &lt;&gt; "", M2_Metrika2!K294 &lt;&gt; 0), (L294/M2_Metrika2!K294),0)</f>
        <v>0</v>
      </c>
      <c r="R294" s="121">
        <f t="shared" si="28"/>
        <v>0</v>
      </c>
      <c r="S294" s="121">
        <f t="shared" si="29"/>
        <v>0</v>
      </c>
      <c r="T294" s="121">
        <f>IF(AND(M2_Metrika2!K294 &lt;&gt; "", M2_Metrika2!K294 &lt;&gt; 0), (O294/M2_Metrika2!K294),0)</f>
        <v>0</v>
      </c>
      <c r="U294" s="121">
        <f>IF(AND(M2_Metrika2!K294 &lt;&gt; "", M2_Metrika2!K294 &lt;&gt; 0), (P294/M2_Metrika2!K294),0)</f>
        <v>0</v>
      </c>
      <c r="V294" s="81"/>
      <c r="W294" s="121">
        <f t="shared" si="31"/>
        <v>0</v>
      </c>
      <c r="X294" s="196">
        <f t="shared" si="32"/>
        <v>0</v>
      </c>
      <c r="Y294" s="7"/>
      <c r="Z294" s="7"/>
      <c r="AA294" s="7"/>
      <c r="AB294" s="7"/>
      <c r="AC294" s="40"/>
      <c r="AD294" s="40"/>
      <c r="AE294" s="40"/>
      <c r="AF294" s="40"/>
      <c r="AG294" s="40"/>
      <c r="AH294" s="40"/>
      <c r="AI294" s="40"/>
    </row>
    <row r="295" spans="1:35" x14ac:dyDescent="0.25">
      <c r="A295" s="7"/>
      <c r="B295" s="94">
        <v>290</v>
      </c>
      <c r="C295" s="94">
        <v>5</v>
      </c>
      <c r="D295" s="95" t="s">
        <v>24</v>
      </c>
      <c r="E295" s="164" t="s">
        <v>259</v>
      </c>
      <c r="F295" s="96"/>
      <c r="G295" s="30"/>
      <c r="H295" s="30"/>
      <c r="I295" s="30"/>
      <c r="J295" s="80"/>
      <c r="K295" s="80"/>
      <c r="L295" s="80"/>
      <c r="M295" s="80"/>
      <c r="N295" s="80"/>
      <c r="O295" s="121">
        <f t="shared" si="33"/>
        <v>0</v>
      </c>
      <c r="P295" s="121">
        <f t="shared" si="30"/>
        <v>0</v>
      </c>
      <c r="Q295" s="121">
        <f>IF(AND(M2_Metrika2!K295 &lt;&gt; "", M2_Metrika2!K295 &lt;&gt; 0), (L295/M2_Metrika2!K295),0)</f>
        <v>0</v>
      </c>
      <c r="R295" s="121">
        <f t="shared" si="28"/>
        <v>0</v>
      </c>
      <c r="S295" s="121">
        <f t="shared" si="29"/>
        <v>0</v>
      </c>
      <c r="T295" s="121">
        <f>IF(AND(M2_Metrika2!K295 &lt;&gt; "", M2_Metrika2!K295 &lt;&gt; 0), (O295/M2_Metrika2!K295),0)</f>
        <v>0</v>
      </c>
      <c r="U295" s="121">
        <f>IF(AND(M2_Metrika2!K295 &lt;&gt; "", M2_Metrika2!K295 &lt;&gt; 0), (P295/M2_Metrika2!K295),0)</f>
        <v>0</v>
      </c>
      <c r="V295" s="81"/>
      <c r="W295" s="121">
        <f t="shared" si="31"/>
        <v>0</v>
      </c>
      <c r="X295" s="196">
        <f t="shared" si="32"/>
        <v>0</v>
      </c>
      <c r="Y295" s="7"/>
      <c r="Z295" s="7"/>
      <c r="AA295" s="7"/>
      <c r="AB295" s="7"/>
      <c r="AC295" s="40"/>
      <c r="AD295" s="40"/>
      <c r="AE295" s="40"/>
      <c r="AF295" s="40"/>
      <c r="AG295" s="40"/>
      <c r="AH295" s="40"/>
      <c r="AI295" s="40"/>
    </row>
    <row r="296" spans="1:35" x14ac:dyDescent="0.25">
      <c r="A296" s="7"/>
      <c r="B296" s="94">
        <v>291</v>
      </c>
      <c r="C296" s="94">
        <v>6</v>
      </c>
      <c r="D296" s="95" t="s">
        <v>24</v>
      </c>
      <c r="E296" s="164" t="s">
        <v>259</v>
      </c>
      <c r="F296" s="96"/>
      <c r="G296" s="30"/>
      <c r="H296" s="30"/>
      <c r="I296" s="30"/>
      <c r="J296" s="80"/>
      <c r="K296" s="80"/>
      <c r="L296" s="80"/>
      <c r="M296" s="80"/>
      <c r="N296" s="80"/>
      <c r="O296" s="121">
        <f t="shared" si="33"/>
        <v>0</v>
      </c>
      <c r="P296" s="121">
        <f t="shared" si="30"/>
        <v>0</v>
      </c>
      <c r="Q296" s="121">
        <f>IF(AND(M2_Metrika2!K296 &lt;&gt; "", M2_Metrika2!K296 &lt;&gt; 0), (L296/M2_Metrika2!K296),0)</f>
        <v>0</v>
      </c>
      <c r="R296" s="121">
        <f t="shared" si="28"/>
        <v>0</v>
      </c>
      <c r="S296" s="121">
        <f t="shared" si="29"/>
        <v>0</v>
      </c>
      <c r="T296" s="121">
        <f>IF(AND(M2_Metrika2!K296 &lt;&gt; "", M2_Metrika2!K296 &lt;&gt; 0), (O296/M2_Metrika2!K296),0)</f>
        <v>0</v>
      </c>
      <c r="U296" s="121">
        <f>IF(AND(M2_Metrika2!K296 &lt;&gt; "", M2_Metrika2!K296 &lt;&gt; 0), (P296/M2_Metrika2!K296),0)</f>
        <v>0</v>
      </c>
      <c r="V296" s="81"/>
      <c r="W296" s="121">
        <f t="shared" si="31"/>
        <v>0</v>
      </c>
      <c r="X296" s="196">
        <f t="shared" si="32"/>
        <v>0</v>
      </c>
      <c r="Y296" s="7"/>
      <c r="Z296" s="7"/>
      <c r="AA296" s="7"/>
      <c r="AB296" s="7"/>
      <c r="AC296" s="40"/>
      <c r="AD296" s="40"/>
      <c r="AE296" s="40"/>
      <c r="AF296" s="40"/>
      <c r="AG296" s="40"/>
      <c r="AH296" s="40"/>
      <c r="AI296" s="40"/>
    </row>
    <row r="297" spans="1:35" x14ac:dyDescent="0.25">
      <c r="A297" s="7"/>
      <c r="B297" s="94">
        <v>292</v>
      </c>
      <c r="C297" s="94">
        <v>7</v>
      </c>
      <c r="D297" s="95" t="s">
        <v>24</v>
      </c>
      <c r="E297" s="164" t="s">
        <v>259</v>
      </c>
      <c r="F297" s="96"/>
      <c r="G297" s="30"/>
      <c r="H297" s="30"/>
      <c r="I297" s="30"/>
      <c r="J297" s="80"/>
      <c r="K297" s="80"/>
      <c r="L297" s="80"/>
      <c r="M297" s="80"/>
      <c r="N297" s="80"/>
      <c r="O297" s="121">
        <f t="shared" si="33"/>
        <v>0</v>
      </c>
      <c r="P297" s="121">
        <f t="shared" si="30"/>
        <v>0</v>
      </c>
      <c r="Q297" s="121">
        <f>IF(AND(M2_Metrika2!K297 &lt;&gt; "", M2_Metrika2!K297 &lt;&gt; 0), (L297/M2_Metrika2!K297),0)</f>
        <v>0</v>
      </c>
      <c r="R297" s="121">
        <f t="shared" si="28"/>
        <v>0</v>
      </c>
      <c r="S297" s="121">
        <f t="shared" si="29"/>
        <v>0</v>
      </c>
      <c r="T297" s="121">
        <f>IF(AND(M2_Metrika2!K297 &lt;&gt; "", M2_Metrika2!K297 &lt;&gt; 0), (O297/M2_Metrika2!K297),0)</f>
        <v>0</v>
      </c>
      <c r="U297" s="121">
        <f>IF(AND(M2_Metrika2!K297 &lt;&gt; "", M2_Metrika2!K297 &lt;&gt; 0), (P297/M2_Metrika2!K297),0)</f>
        <v>0</v>
      </c>
      <c r="V297" s="81"/>
      <c r="W297" s="121">
        <f t="shared" si="31"/>
        <v>0</v>
      </c>
      <c r="X297" s="196">
        <f t="shared" si="32"/>
        <v>0</v>
      </c>
      <c r="Y297" s="7"/>
      <c r="Z297" s="7"/>
      <c r="AA297" s="7"/>
      <c r="AB297" s="7"/>
      <c r="AC297" s="40"/>
      <c r="AD297" s="40"/>
      <c r="AE297" s="40"/>
      <c r="AF297" s="40"/>
      <c r="AG297" s="40"/>
      <c r="AH297" s="40"/>
      <c r="AI297" s="40"/>
    </row>
    <row r="298" spans="1:35" x14ac:dyDescent="0.25">
      <c r="A298" s="7"/>
      <c r="B298" s="94">
        <v>293</v>
      </c>
      <c r="C298" s="94">
        <v>8</v>
      </c>
      <c r="D298" s="95" t="s">
        <v>24</v>
      </c>
      <c r="E298" s="164" t="s">
        <v>259</v>
      </c>
      <c r="F298" s="96"/>
      <c r="G298" s="30"/>
      <c r="H298" s="30"/>
      <c r="I298" s="30"/>
      <c r="J298" s="80"/>
      <c r="K298" s="80"/>
      <c r="L298" s="80"/>
      <c r="M298" s="80"/>
      <c r="N298" s="80"/>
      <c r="O298" s="121">
        <f t="shared" si="33"/>
        <v>0</v>
      </c>
      <c r="P298" s="121">
        <f t="shared" si="30"/>
        <v>0</v>
      </c>
      <c r="Q298" s="121">
        <f>IF(AND(M2_Metrika2!K298 &lt;&gt; "", M2_Metrika2!K298 &lt;&gt; 0), (L298/M2_Metrika2!K298),0)</f>
        <v>0</v>
      </c>
      <c r="R298" s="121">
        <f t="shared" si="28"/>
        <v>0</v>
      </c>
      <c r="S298" s="121">
        <f t="shared" si="29"/>
        <v>0</v>
      </c>
      <c r="T298" s="121">
        <f>IF(AND(M2_Metrika2!K298 &lt;&gt; "", M2_Metrika2!K298 &lt;&gt; 0), (O298/M2_Metrika2!K298),0)</f>
        <v>0</v>
      </c>
      <c r="U298" s="121">
        <f>IF(AND(M2_Metrika2!K298 &lt;&gt; "", M2_Metrika2!K298 &lt;&gt; 0), (P298/M2_Metrika2!K298),0)</f>
        <v>0</v>
      </c>
      <c r="V298" s="81"/>
      <c r="W298" s="121">
        <f t="shared" si="31"/>
        <v>0</v>
      </c>
      <c r="X298" s="196">
        <f t="shared" si="32"/>
        <v>0</v>
      </c>
      <c r="Y298" s="7"/>
      <c r="Z298" s="7"/>
      <c r="AA298" s="7"/>
      <c r="AB298" s="7"/>
      <c r="AC298" s="40"/>
      <c r="AD298" s="40"/>
      <c r="AE298" s="40"/>
      <c r="AF298" s="40"/>
      <c r="AG298" s="40"/>
      <c r="AH298" s="40"/>
      <c r="AI298" s="40"/>
    </row>
    <row r="299" spans="1:35" x14ac:dyDescent="0.25">
      <c r="A299" s="7"/>
      <c r="B299" s="94">
        <v>294</v>
      </c>
      <c r="C299" s="94">
        <v>9</v>
      </c>
      <c r="D299" s="95" t="s">
        <v>24</v>
      </c>
      <c r="E299" s="164" t="s">
        <v>259</v>
      </c>
      <c r="F299" s="96"/>
      <c r="G299" s="30"/>
      <c r="H299" s="30"/>
      <c r="I299" s="30"/>
      <c r="J299" s="80"/>
      <c r="K299" s="80"/>
      <c r="L299" s="80"/>
      <c r="M299" s="80"/>
      <c r="N299" s="80"/>
      <c r="O299" s="121">
        <f t="shared" si="33"/>
        <v>0</v>
      </c>
      <c r="P299" s="121">
        <f t="shared" si="30"/>
        <v>0</v>
      </c>
      <c r="Q299" s="121">
        <f>IF(AND(M2_Metrika2!K299 &lt;&gt; "", M2_Metrika2!K299 &lt;&gt; 0), (L299/M2_Metrika2!K299),0)</f>
        <v>0</v>
      </c>
      <c r="R299" s="121">
        <f t="shared" si="28"/>
        <v>0</v>
      </c>
      <c r="S299" s="121">
        <f t="shared" si="29"/>
        <v>0</v>
      </c>
      <c r="T299" s="121">
        <f>IF(AND(M2_Metrika2!K299 &lt;&gt; "", M2_Metrika2!K299 &lt;&gt; 0), (O299/M2_Metrika2!K299),0)</f>
        <v>0</v>
      </c>
      <c r="U299" s="121">
        <f>IF(AND(M2_Metrika2!K299 &lt;&gt; "", M2_Metrika2!K299 &lt;&gt; 0), (P299/M2_Metrika2!K299),0)</f>
        <v>0</v>
      </c>
      <c r="V299" s="81"/>
      <c r="W299" s="121">
        <f t="shared" si="31"/>
        <v>0</v>
      </c>
      <c r="X299" s="196">
        <f t="shared" si="32"/>
        <v>0</v>
      </c>
      <c r="Y299" s="7"/>
      <c r="Z299" s="7"/>
      <c r="AA299" s="7"/>
      <c r="AB299" s="7"/>
      <c r="AC299" s="40"/>
      <c r="AD299" s="40"/>
      <c r="AE299" s="40"/>
      <c r="AF299" s="40"/>
      <c r="AG299" s="40"/>
      <c r="AH299" s="40"/>
      <c r="AI299" s="40"/>
    </row>
    <row r="300" spans="1:35" x14ac:dyDescent="0.25">
      <c r="A300" s="7"/>
      <c r="B300" s="94">
        <v>295</v>
      </c>
      <c r="C300" s="94">
        <v>10</v>
      </c>
      <c r="D300" s="95" t="s">
        <v>24</v>
      </c>
      <c r="E300" s="164" t="s">
        <v>259</v>
      </c>
      <c r="F300" s="96"/>
      <c r="G300" s="30"/>
      <c r="H300" s="30"/>
      <c r="I300" s="30"/>
      <c r="J300" s="80"/>
      <c r="K300" s="80"/>
      <c r="L300" s="80"/>
      <c r="M300" s="80"/>
      <c r="N300" s="80"/>
      <c r="O300" s="121">
        <f t="shared" si="33"/>
        <v>0</v>
      </c>
      <c r="P300" s="121">
        <f t="shared" si="30"/>
        <v>0</v>
      </c>
      <c r="Q300" s="121">
        <f>IF(AND(M2_Metrika2!K300 &lt;&gt; "", M2_Metrika2!K300 &lt;&gt; 0), (L300/M2_Metrika2!K300),0)</f>
        <v>0</v>
      </c>
      <c r="R300" s="121">
        <f t="shared" si="28"/>
        <v>0</v>
      </c>
      <c r="S300" s="121">
        <f t="shared" si="29"/>
        <v>0</v>
      </c>
      <c r="T300" s="121">
        <f>IF(AND(M2_Metrika2!K300 &lt;&gt; "", M2_Metrika2!K300 &lt;&gt; 0), (O300/M2_Metrika2!K300),0)</f>
        <v>0</v>
      </c>
      <c r="U300" s="121">
        <f>IF(AND(M2_Metrika2!K300 &lt;&gt; "", M2_Metrika2!K300 &lt;&gt; 0), (P300/M2_Metrika2!K300),0)</f>
        <v>0</v>
      </c>
      <c r="V300" s="81"/>
      <c r="W300" s="121">
        <f t="shared" si="31"/>
        <v>0</v>
      </c>
      <c r="X300" s="196">
        <f t="shared" si="32"/>
        <v>0</v>
      </c>
      <c r="Y300" s="7"/>
      <c r="Z300" s="7"/>
      <c r="AA300" s="7"/>
      <c r="AB300" s="7"/>
      <c r="AC300" s="40"/>
      <c r="AD300" s="40"/>
      <c r="AE300" s="40"/>
      <c r="AF300" s="40"/>
      <c r="AG300" s="40"/>
      <c r="AH300" s="40"/>
      <c r="AI300" s="40"/>
    </row>
    <row r="301" spans="1:35" x14ac:dyDescent="0.25">
      <c r="A301" s="7"/>
      <c r="B301" s="94">
        <v>296</v>
      </c>
      <c r="C301" s="94">
        <v>11</v>
      </c>
      <c r="D301" s="95" t="s">
        <v>24</v>
      </c>
      <c r="E301" s="164" t="s">
        <v>259</v>
      </c>
      <c r="F301" s="96"/>
      <c r="G301" s="30"/>
      <c r="H301" s="30"/>
      <c r="I301" s="30"/>
      <c r="J301" s="80"/>
      <c r="K301" s="80"/>
      <c r="L301" s="80"/>
      <c r="M301" s="80"/>
      <c r="N301" s="80"/>
      <c r="O301" s="121">
        <f t="shared" si="33"/>
        <v>0</v>
      </c>
      <c r="P301" s="121">
        <f t="shared" si="30"/>
        <v>0</v>
      </c>
      <c r="Q301" s="121">
        <f>IF(AND(M2_Metrika2!K301 &lt;&gt; "", M2_Metrika2!K301 &lt;&gt; 0), (L301/M2_Metrika2!K301),0)</f>
        <v>0</v>
      </c>
      <c r="R301" s="121">
        <f t="shared" si="28"/>
        <v>0</v>
      </c>
      <c r="S301" s="121">
        <f t="shared" si="29"/>
        <v>0</v>
      </c>
      <c r="T301" s="121">
        <f>IF(AND(M2_Metrika2!K301 &lt;&gt; "", M2_Metrika2!K301 &lt;&gt; 0), (O301/M2_Metrika2!K301),0)</f>
        <v>0</v>
      </c>
      <c r="U301" s="121">
        <f>IF(AND(M2_Metrika2!K301 &lt;&gt; "", M2_Metrika2!K301 &lt;&gt; 0), (P301/M2_Metrika2!K301),0)</f>
        <v>0</v>
      </c>
      <c r="V301" s="81"/>
      <c r="W301" s="121">
        <f t="shared" si="31"/>
        <v>0</v>
      </c>
      <c r="X301" s="196">
        <f t="shared" si="32"/>
        <v>0</v>
      </c>
      <c r="Y301" s="7"/>
      <c r="Z301" s="7"/>
      <c r="AA301" s="7"/>
      <c r="AB301" s="7"/>
      <c r="AC301" s="40"/>
      <c r="AD301" s="40"/>
      <c r="AE301" s="40"/>
      <c r="AF301" s="40"/>
      <c r="AG301" s="40"/>
      <c r="AH301" s="40"/>
      <c r="AI301" s="40"/>
    </row>
    <row r="302" spans="1:35" x14ac:dyDescent="0.25">
      <c r="A302" s="7"/>
      <c r="B302" s="94">
        <v>297</v>
      </c>
      <c r="C302" s="94">
        <v>12</v>
      </c>
      <c r="D302" s="95" t="s">
        <v>24</v>
      </c>
      <c r="E302" s="164" t="s">
        <v>259</v>
      </c>
      <c r="F302" s="96"/>
      <c r="G302" s="30"/>
      <c r="H302" s="30"/>
      <c r="I302" s="30"/>
      <c r="J302" s="80"/>
      <c r="K302" s="80"/>
      <c r="L302" s="80"/>
      <c r="M302" s="80"/>
      <c r="N302" s="80"/>
      <c r="O302" s="121">
        <f t="shared" si="33"/>
        <v>0</v>
      </c>
      <c r="P302" s="121">
        <f t="shared" si="30"/>
        <v>0</v>
      </c>
      <c r="Q302" s="121">
        <f>IF(AND(M2_Metrika2!K302 &lt;&gt; "", M2_Metrika2!K302 &lt;&gt; 0), (L302/M2_Metrika2!K302),0)</f>
        <v>0</v>
      </c>
      <c r="R302" s="121">
        <f t="shared" si="28"/>
        <v>0</v>
      </c>
      <c r="S302" s="121">
        <f t="shared" si="29"/>
        <v>0</v>
      </c>
      <c r="T302" s="121">
        <f>IF(AND(M2_Metrika2!K302 &lt;&gt; "", M2_Metrika2!K302 &lt;&gt; 0), (O302/M2_Metrika2!K302),0)</f>
        <v>0</v>
      </c>
      <c r="U302" s="121">
        <f>IF(AND(M2_Metrika2!K302 &lt;&gt; "", M2_Metrika2!K302 &lt;&gt; 0), (P302/M2_Metrika2!K302),0)</f>
        <v>0</v>
      </c>
      <c r="V302" s="81"/>
      <c r="W302" s="121">
        <f t="shared" si="31"/>
        <v>0</v>
      </c>
      <c r="X302" s="196">
        <f t="shared" si="32"/>
        <v>0</v>
      </c>
      <c r="Y302" s="7"/>
      <c r="Z302" s="7"/>
      <c r="AA302" s="7"/>
      <c r="AB302" s="7"/>
      <c r="AC302" s="40"/>
      <c r="AD302" s="40"/>
      <c r="AE302" s="40"/>
      <c r="AF302" s="40"/>
      <c r="AG302" s="40"/>
      <c r="AH302" s="40"/>
      <c r="AI302" s="40"/>
    </row>
    <row r="303" spans="1:35" x14ac:dyDescent="0.25">
      <c r="A303" s="7"/>
      <c r="B303" s="94">
        <v>298</v>
      </c>
      <c r="C303" s="94">
        <v>13</v>
      </c>
      <c r="D303" s="95" t="s">
        <v>24</v>
      </c>
      <c r="E303" s="164" t="s">
        <v>259</v>
      </c>
      <c r="F303" s="96"/>
      <c r="G303" s="30"/>
      <c r="H303" s="30"/>
      <c r="I303" s="30"/>
      <c r="J303" s="80"/>
      <c r="K303" s="80"/>
      <c r="L303" s="80"/>
      <c r="M303" s="80"/>
      <c r="N303" s="80"/>
      <c r="O303" s="121">
        <f t="shared" si="33"/>
        <v>0</v>
      </c>
      <c r="P303" s="121">
        <f t="shared" si="30"/>
        <v>0</v>
      </c>
      <c r="Q303" s="121">
        <f>IF(AND(M2_Metrika2!K303 &lt;&gt; "", M2_Metrika2!K303 &lt;&gt; 0), (L303/M2_Metrika2!K303),0)</f>
        <v>0</v>
      </c>
      <c r="R303" s="121">
        <f t="shared" si="28"/>
        <v>0</v>
      </c>
      <c r="S303" s="121">
        <f t="shared" si="29"/>
        <v>0</v>
      </c>
      <c r="T303" s="121">
        <f>IF(AND(M2_Metrika2!K303 &lt;&gt; "", M2_Metrika2!K303 &lt;&gt; 0), (O303/M2_Metrika2!K303),0)</f>
        <v>0</v>
      </c>
      <c r="U303" s="121">
        <f>IF(AND(M2_Metrika2!K303 &lt;&gt; "", M2_Metrika2!K303 &lt;&gt; 0), (P303/M2_Metrika2!K303),0)</f>
        <v>0</v>
      </c>
      <c r="V303" s="81"/>
      <c r="W303" s="121">
        <f t="shared" si="31"/>
        <v>0</v>
      </c>
      <c r="X303" s="196">
        <f t="shared" si="32"/>
        <v>0</v>
      </c>
      <c r="Y303" s="7"/>
      <c r="Z303" s="7"/>
      <c r="AA303" s="7"/>
      <c r="AB303" s="7"/>
      <c r="AC303" s="40"/>
      <c r="AD303" s="40"/>
      <c r="AE303" s="40"/>
      <c r="AF303" s="40"/>
      <c r="AG303" s="40"/>
      <c r="AH303" s="40"/>
      <c r="AI303" s="40"/>
    </row>
    <row r="304" spans="1:35" x14ac:dyDescent="0.25">
      <c r="A304" s="7"/>
      <c r="B304" s="94">
        <v>299</v>
      </c>
      <c r="C304" s="94">
        <v>14</v>
      </c>
      <c r="D304" s="95" t="s">
        <v>24</v>
      </c>
      <c r="E304" s="164" t="s">
        <v>259</v>
      </c>
      <c r="F304" s="96"/>
      <c r="G304" s="30"/>
      <c r="H304" s="30"/>
      <c r="I304" s="30"/>
      <c r="J304" s="80"/>
      <c r="K304" s="80"/>
      <c r="L304" s="80"/>
      <c r="M304" s="80"/>
      <c r="N304" s="80"/>
      <c r="O304" s="121">
        <f t="shared" si="33"/>
        <v>0</v>
      </c>
      <c r="P304" s="121">
        <f t="shared" si="30"/>
        <v>0</v>
      </c>
      <c r="Q304" s="121">
        <f>IF(AND(M2_Metrika2!K304 &lt;&gt; "", M2_Metrika2!K304 &lt;&gt; 0), (L304/M2_Metrika2!K304),0)</f>
        <v>0</v>
      </c>
      <c r="R304" s="121">
        <f t="shared" si="28"/>
        <v>0</v>
      </c>
      <c r="S304" s="121">
        <f t="shared" si="29"/>
        <v>0</v>
      </c>
      <c r="T304" s="121">
        <f>IF(AND(M2_Metrika2!K304 &lt;&gt; "", M2_Metrika2!K304 &lt;&gt; 0), (O304/M2_Metrika2!K304),0)</f>
        <v>0</v>
      </c>
      <c r="U304" s="121">
        <f>IF(AND(M2_Metrika2!K304 &lt;&gt; "", M2_Metrika2!K304 &lt;&gt; 0), (P304/M2_Metrika2!K304),0)</f>
        <v>0</v>
      </c>
      <c r="V304" s="81"/>
      <c r="W304" s="121">
        <f t="shared" si="31"/>
        <v>0</v>
      </c>
      <c r="X304" s="196">
        <f t="shared" si="32"/>
        <v>0</v>
      </c>
      <c r="Y304" s="7"/>
      <c r="Z304" s="7"/>
      <c r="AA304" s="7"/>
      <c r="AB304" s="7"/>
      <c r="AC304" s="40"/>
      <c r="AD304" s="40"/>
      <c r="AE304" s="40"/>
      <c r="AF304" s="40"/>
      <c r="AG304" s="40"/>
      <c r="AH304" s="40"/>
      <c r="AI304" s="40"/>
    </row>
    <row r="305" spans="1:35" ht="15.75" customHeight="1" thickBot="1" x14ac:dyDescent="0.3">
      <c r="A305" s="7"/>
      <c r="B305" s="94">
        <v>300</v>
      </c>
      <c r="C305" s="94">
        <v>15</v>
      </c>
      <c r="D305" s="95" t="s">
        <v>24</v>
      </c>
      <c r="E305" s="164" t="s">
        <v>259</v>
      </c>
      <c r="F305" s="96"/>
      <c r="G305" s="82"/>
      <c r="H305" s="83"/>
      <c r="I305" s="83"/>
      <c r="J305" s="80"/>
      <c r="K305" s="80"/>
      <c r="L305" s="80"/>
      <c r="M305" s="80"/>
      <c r="N305" s="80"/>
      <c r="O305" s="121">
        <f t="shared" si="33"/>
        <v>0</v>
      </c>
      <c r="P305" s="121">
        <f t="shared" si="30"/>
        <v>0</v>
      </c>
      <c r="Q305" s="121">
        <f>IF(AND(M2_Metrika2!K305 &lt;&gt; "", M2_Metrika2!K305 &lt;&gt; 0), (L305/M2_Metrika2!K305),0)</f>
        <v>0</v>
      </c>
      <c r="R305" s="121">
        <f t="shared" si="28"/>
        <v>0</v>
      </c>
      <c r="S305" s="121">
        <f t="shared" si="29"/>
        <v>0</v>
      </c>
      <c r="T305" s="121">
        <f>IF(AND(M2_Metrika2!K305 &lt;&gt; "", M2_Metrika2!K305 &lt;&gt; 0), (O305/M2_Metrika2!K305),0)</f>
        <v>0</v>
      </c>
      <c r="U305" s="121">
        <f>IF(AND(M2_Metrika2!K305 &lt;&gt; "", M2_Metrika2!K305 &lt;&gt; 0), (P305/M2_Metrika2!K305),0)</f>
        <v>0</v>
      </c>
      <c r="V305" s="81"/>
      <c r="W305" s="121">
        <f t="shared" si="31"/>
        <v>0</v>
      </c>
      <c r="X305" s="196">
        <f t="shared" si="32"/>
        <v>0</v>
      </c>
      <c r="Y305" s="7"/>
      <c r="Z305" s="7"/>
      <c r="AA305" s="7"/>
      <c r="AB305" s="7"/>
      <c r="AC305" s="40"/>
      <c r="AD305" s="40"/>
      <c r="AE305" s="40"/>
      <c r="AF305" s="40"/>
      <c r="AG305" s="40"/>
      <c r="AH305" s="40"/>
      <c r="AI305" s="40"/>
    </row>
    <row r="306" spans="1:35" x14ac:dyDescent="0.25">
      <c r="A306" s="7"/>
      <c r="B306" s="91">
        <v>301</v>
      </c>
      <c r="C306" s="94">
        <v>1</v>
      </c>
      <c r="D306" s="92" t="s">
        <v>25</v>
      </c>
      <c r="E306" s="163" t="s">
        <v>259</v>
      </c>
      <c r="F306" s="93"/>
      <c r="G306" s="30"/>
      <c r="H306" s="30"/>
      <c r="I306" s="30"/>
      <c r="J306" s="78"/>
      <c r="K306" s="78"/>
      <c r="L306" s="78"/>
      <c r="M306" s="78"/>
      <c r="N306" s="78"/>
      <c r="O306" s="193">
        <f t="shared" si="33"/>
        <v>0</v>
      </c>
      <c r="P306" s="193">
        <f t="shared" si="30"/>
        <v>0</v>
      </c>
      <c r="Q306" s="193">
        <f>IF(AND(M2_Metrika2!K306 &lt;&gt; "", M2_Metrika2!K306 &lt;&gt; 0), (L306/M2_Metrika2!K306),0)</f>
        <v>0</v>
      </c>
      <c r="R306" s="193">
        <f t="shared" si="28"/>
        <v>0</v>
      </c>
      <c r="S306" s="193">
        <f t="shared" si="29"/>
        <v>0</v>
      </c>
      <c r="T306" s="193">
        <f>IF(AND(M2_Metrika2!K306 &lt;&gt; "", M2_Metrika2!K306 &lt;&gt; 0), (O306/M2_Metrika2!K306),0)</f>
        <v>0</v>
      </c>
      <c r="U306" s="193">
        <f>IF(AND(M2_Metrika2!K306 &lt;&gt; "", M2_Metrika2!K306 &lt;&gt; 0), (P306/M2_Metrika2!K306),0)</f>
        <v>0</v>
      </c>
      <c r="V306" s="79"/>
      <c r="W306" s="193">
        <f t="shared" si="31"/>
        <v>0</v>
      </c>
      <c r="X306" s="194">
        <f t="shared" si="32"/>
        <v>0</v>
      </c>
      <c r="Y306" s="7"/>
      <c r="Z306" s="7"/>
      <c r="AA306" s="7"/>
      <c r="AB306" s="7"/>
      <c r="AC306" s="40"/>
      <c r="AD306" s="40"/>
      <c r="AE306" s="40"/>
      <c r="AF306" s="40"/>
      <c r="AG306" s="40"/>
      <c r="AH306" s="40"/>
      <c r="AI306" s="40"/>
    </row>
    <row r="307" spans="1:35" x14ac:dyDescent="0.25">
      <c r="A307" s="7"/>
      <c r="B307" s="94">
        <v>302</v>
      </c>
      <c r="C307" s="94">
        <v>2</v>
      </c>
      <c r="D307" s="95" t="s">
        <v>25</v>
      </c>
      <c r="E307" s="164" t="s">
        <v>259</v>
      </c>
      <c r="F307" s="96"/>
      <c r="G307" s="30"/>
      <c r="H307" s="30"/>
      <c r="I307" s="30"/>
      <c r="J307" s="80"/>
      <c r="K307" s="80"/>
      <c r="L307" s="80"/>
      <c r="M307" s="80"/>
      <c r="N307" s="80"/>
      <c r="O307" s="121">
        <f t="shared" si="33"/>
        <v>0</v>
      </c>
      <c r="P307" s="121">
        <f t="shared" si="30"/>
        <v>0</v>
      </c>
      <c r="Q307" s="121">
        <f>IF(AND(M2_Metrika2!K307 &lt;&gt; "", M2_Metrika2!K307 &lt;&gt; 0), (L307/M2_Metrika2!K307),0)</f>
        <v>0</v>
      </c>
      <c r="R307" s="121">
        <f t="shared" si="28"/>
        <v>0</v>
      </c>
      <c r="S307" s="121">
        <f t="shared" si="29"/>
        <v>0</v>
      </c>
      <c r="T307" s="121">
        <f>IF(AND(M2_Metrika2!K307 &lt;&gt; "", M2_Metrika2!K307 &lt;&gt; 0), (O307/M2_Metrika2!K307),0)</f>
        <v>0</v>
      </c>
      <c r="U307" s="121">
        <f>IF(AND(M2_Metrika2!K307 &lt;&gt; "", M2_Metrika2!K307 &lt;&gt; 0), (P307/M2_Metrika2!K307),0)</f>
        <v>0</v>
      </c>
      <c r="V307" s="81"/>
      <c r="W307" s="121">
        <f t="shared" si="31"/>
        <v>0</v>
      </c>
      <c r="X307" s="196">
        <f t="shared" si="32"/>
        <v>0</v>
      </c>
      <c r="Y307" s="7"/>
      <c r="Z307" s="7"/>
      <c r="AA307" s="7"/>
      <c r="AB307" s="7"/>
      <c r="AC307" s="40"/>
      <c r="AD307" s="40"/>
      <c r="AE307" s="40"/>
      <c r="AF307" s="40"/>
      <c r="AG307" s="40"/>
      <c r="AH307" s="40"/>
      <c r="AI307" s="40"/>
    </row>
    <row r="308" spans="1:35" x14ac:dyDescent="0.25">
      <c r="A308" s="7"/>
      <c r="B308" s="94">
        <v>303</v>
      </c>
      <c r="C308" s="94">
        <v>3</v>
      </c>
      <c r="D308" s="95" t="s">
        <v>25</v>
      </c>
      <c r="E308" s="164" t="s">
        <v>259</v>
      </c>
      <c r="F308" s="96"/>
      <c r="G308" s="30"/>
      <c r="H308" s="30"/>
      <c r="I308" s="30"/>
      <c r="J308" s="80"/>
      <c r="K308" s="80"/>
      <c r="L308" s="80"/>
      <c r="M308" s="80"/>
      <c r="N308" s="80"/>
      <c r="O308" s="121">
        <f t="shared" si="33"/>
        <v>0</v>
      </c>
      <c r="P308" s="121">
        <f t="shared" si="30"/>
        <v>0</v>
      </c>
      <c r="Q308" s="121">
        <f>IF(AND(M2_Metrika2!K308 &lt;&gt; "", M2_Metrika2!K308 &lt;&gt; 0), (L308/M2_Metrika2!K308),0)</f>
        <v>0</v>
      </c>
      <c r="R308" s="121">
        <f t="shared" si="28"/>
        <v>0</v>
      </c>
      <c r="S308" s="121">
        <f t="shared" si="29"/>
        <v>0</v>
      </c>
      <c r="T308" s="121">
        <f>IF(AND(M2_Metrika2!K308 &lt;&gt; "", M2_Metrika2!K308 &lt;&gt; 0), (O308/M2_Metrika2!K308),0)</f>
        <v>0</v>
      </c>
      <c r="U308" s="121">
        <f>IF(AND(M2_Metrika2!K308 &lt;&gt; "", M2_Metrika2!K308 &lt;&gt; 0), (P308/M2_Metrika2!K308),0)</f>
        <v>0</v>
      </c>
      <c r="V308" s="81"/>
      <c r="W308" s="121">
        <f t="shared" si="31"/>
        <v>0</v>
      </c>
      <c r="X308" s="196">
        <f t="shared" si="32"/>
        <v>0</v>
      </c>
      <c r="Y308" s="7"/>
      <c r="Z308" s="7"/>
      <c r="AA308" s="7"/>
      <c r="AB308" s="7"/>
      <c r="AC308" s="40"/>
      <c r="AD308" s="40"/>
      <c r="AE308" s="40"/>
      <c r="AF308" s="40"/>
      <c r="AG308" s="40"/>
      <c r="AH308" s="40"/>
      <c r="AI308" s="40"/>
    </row>
    <row r="309" spans="1:35" x14ac:dyDescent="0.25">
      <c r="A309" s="7"/>
      <c r="B309" s="94">
        <v>304</v>
      </c>
      <c r="C309" s="94">
        <v>4</v>
      </c>
      <c r="D309" s="95" t="s">
        <v>25</v>
      </c>
      <c r="E309" s="164" t="s">
        <v>259</v>
      </c>
      <c r="F309" s="96"/>
      <c r="G309" s="30"/>
      <c r="H309" s="30"/>
      <c r="I309" s="30"/>
      <c r="J309" s="80"/>
      <c r="K309" s="80"/>
      <c r="L309" s="80"/>
      <c r="M309" s="80"/>
      <c r="N309" s="80"/>
      <c r="O309" s="121">
        <f t="shared" si="33"/>
        <v>0</v>
      </c>
      <c r="P309" s="121">
        <f t="shared" si="30"/>
        <v>0</v>
      </c>
      <c r="Q309" s="121">
        <f>IF(AND(M2_Metrika2!K309 &lt;&gt; "", M2_Metrika2!K309 &lt;&gt; 0), (L309/M2_Metrika2!K309),0)</f>
        <v>0</v>
      </c>
      <c r="R309" s="121">
        <f t="shared" si="28"/>
        <v>0</v>
      </c>
      <c r="S309" s="121">
        <f t="shared" si="29"/>
        <v>0</v>
      </c>
      <c r="T309" s="121">
        <f>IF(AND(M2_Metrika2!K309 &lt;&gt; "", M2_Metrika2!K309 &lt;&gt; 0), (O309/M2_Metrika2!K309),0)</f>
        <v>0</v>
      </c>
      <c r="U309" s="121">
        <f>IF(AND(M2_Metrika2!K309 &lt;&gt; "", M2_Metrika2!K309 &lt;&gt; 0), (P309/M2_Metrika2!K309),0)</f>
        <v>0</v>
      </c>
      <c r="V309" s="81"/>
      <c r="W309" s="121">
        <f t="shared" si="31"/>
        <v>0</v>
      </c>
      <c r="X309" s="196">
        <f t="shared" si="32"/>
        <v>0</v>
      </c>
      <c r="Y309" s="7"/>
      <c r="Z309" s="7"/>
      <c r="AA309" s="7"/>
      <c r="AB309" s="7"/>
      <c r="AC309" s="40"/>
      <c r="AD309" s="40"/>
      <c r="AE309" s="40"/>
      <c r="AF309" s="40"/>
      <c r="AG309" s="40"/>
      <c r="AH309" s="40"/>
      <c r="AI309" s="40"/>
    </row>
    <row r="310" spans="1:35" x14ac:dyDescent="0.25">
      <c r="A310" s="7"/>
      <c r="B310" s="94">
        <v>305</v>
      </c>
      <c r="C310" s="94">
        <v>5</v>
      </c>
      <c r="D310" s="95" t="s">
        <v>25</v>
      </c>
      <c r="E310" s="164" t="s">
        <v>259</v>
      </c>
      <c r="F310" s="96"/>
      <c r="G310" s="30"/>
      <c r="H310" s="30"/>
      <c r="I310" s="30"/>
      <c r="J310" s="80"/>
      <c r="K310" s="80"/>
      <c r="L310" s="80"/>
      <c r="M310" s="80"/>
      <c r="N310" s="80"/>
      <c r="O310" s="121">
        <f t="shared" si="33"/>
        <v>0</v>
      </c>
      <c r="P310" s="121">
        <f t="shared" si="30"/>
        <v>0</v>
      </c>
      <c r="Q310" s="121">
        <f>IF(AND(M2_Metrika2!K310 &lt;&gt; "", M2_Metrika2!K310 &lt;&gt; 0), (L310/M2_Metrika2!K310),0)</f>
        <v>0</v>
      </c>
      <c r="R310" s="121">
        <f t="shared" si="28"/>
        <v>0</v>
      </c>
      <c r="S310" s="121">
        <f t="shared" si="29"/>
        <v>0</v>
      </c>
      <c r="T310" s="121">
        <f>IF(AND(M2_Metrika2!K310 &lt;&gt; "", M2_Metrika2!K310 &lt;&gt; 0), (O310/M2_Metrika2!K310),0)</f>
        <v>0</v>
      </c>
      <c r="U310" s="121">
        <f>IF(AND(M2_Metrika2!K310 &lt;&gt; "", M2_Metrika2!K310 &lt;&gt; 0), (P310/M2_Metrika2!K310),0)</f>
        <v>0</v>
      </c>
      <c r="V310" s="81"/>
      <c r="W310" s="121">
        <f t="shared" si="31"/>
        <v>0</v>
      </c>
      <c r="X310" s="196">
        <f t="shared" si="32"/>
        <v>0</v>
      </c>
      <c r="Y310" s="7"/>
      <c r="Z310" s="7"/>
      <c r="AA310" s="7"/>
      <c r="AB310" s="7"/>
      <c r="AC310" s="40"/>
      <c r="AD310" s="40"/>
      <c r="AE310" s="40"/>
      <c r="AF310" s="40"/>
      <c r="AG310" s="40"/>
      <c r="AH310" s="40"/>
      <c r="AI310" s="40"/>
    </row>
    <row r="311" spans="1:35" x14ac:dyDescent="0.25">
      <c r="A311" s="7"/>
      <c r="B311" s="94">
        <v>306</v>
      </c>
      <c r="C311" s="94">
        <v>6</v>
      </c>
      <c r="D311" s="95" t="s">
        <v>25</v>
      </c>
      <c r="E311" s="164" t="s">
        <v>259</v>
      </c>
      <c r="F311" s="96"/>
      <c r="G311" s="30"/>
      <c r="H311" s="30"/>
      <c r="I311" s="30"/>
      <c r="J311" s="80"/>
      <c r="K311" s="80"/>
      <c r="L311" s="80"/>
      <c r="M311" s="80"/>
      <c r="N311" s="80"/>
      <c r="O311" s="121">
        <f t="shared" si="33"/>
        <v>0</v>
      </c>
      <c r="P311" s="121">
        <f t="shared" si="30"/>
        <v>0</v>
      </c>
      <c r="Q311" s="121">
        <f>IF(AND(M2_Metrika2!K311 &lt;&gt; "", M2_Metrika2!K311 &lt;&gt; 0), (L311/M2_Metrika2!K311),0)</f>
        <v>0</v>
      </c>
      <c r="R311" s="121">
        <f t="shared" si="28"/>
        <v>0</v>
      </c>
      <c r="S311" s="121">
        <f t="shared" si="29"/>
        <v>0</v>
      </c>
      <c r="T311" s="121">
        <f>IF(AND(M2_Metrika2!K311 &lt;&gt; "", M2_Metrika2!K311 &lt;&gt; 0), (O311/M2_Metrika2!K311),0)</f>
        <v>0</v>
      </c>
      <c r="U311" s="121">
        <f>IF(AND(M2_Metrika2!K311 &lt;&gt; "", M2_Metrika2!K311 &lt;&gt; 0), (P311/M2_Metrika2!K311),0)</f>
        <v>0</v>
      </c>
      <c r="V311" s="81"/>
      <c r="W311" s="121">
        <f t="shared" si="31"/>
        <v>0</v>
      </c>
      <c r="X311" s="196">
        <f t="shared" si="32"/>
        <v>0</v>
      </c>
      <c r="Y311" s="7"/>
      <c r="Z311" s="7"/>
      <c r="AA311" s="7"/>
      <c r="AB311" s="7"/>
      <c r="AC311" s="40"/>
      <c r="AD311" s="40"/>
      <c r="AE311" s="40"/>
      <c r="AF311" s="40"/>
      <c r="AG311" s="40"/>
      <c r="AH311" s="40"/>
      <c r="AI311" s="40"/>
    </row>
    <row r="312" spans="1:35" x14ac:dyDescent="0.25">
      <c r="A312" s="7"/>
      <c r="B312" s="94">
        <v>307</v>
      </c>
      <c r="C312" s="94">
        <v>7</v>
      </c>
      <c r="D312" s="95" t="s">
        <v>25</v>
      </c>
      <c r="E312" s="164" t="s">
        <v>259</v>
      </c>
      <c r="F312" s="96"/>
      <c r="G312" s="30"/>
      <c r="H312" s="30"/>
      <c r="I312" s="30"/>
      <c r="J312" s="80"/>
      <c r="K312" s="80"/>
      <c r="L312" s="80"/>
      <c r="M312" s="80"/>
      <c r="N312" s="80"/>
      <c r="O312" s="121">
        <f t="shared" si="33"/>
        <v>0</v>
      </c>
      <c r="P312" s="121">
        <f t="shared" si="30"/>
        <v>0</v>
      </c>
      <c r="Q312" s="121">
        <f>IF(AND(M2_Metrika2!K312 &lt;&gt; "", M2_Metrika2!K312 &lt;&gt; 0), (L312/M2_Metrika2!K312),0)</f>
        <v>0</v>
      </c>
      <c r="R312" s="121">
        <f t="shared" si="28"/>
        <v>0</v>
      </c>
      <c r="S312" s="121">
        <f t="shared" si="29"/>
        <v>0</v>
      </c>
      <c r="T312" s="121">
        <f>IF(AND(M2_Metrika2!K312 &lt;&gt; "", M2_Metrika2!K312 &lt;&gt; 0), (O312/M2_Metrika2!K312),0)</f>
        <v>0</v>
      </c>
      <c r="U312" s="121">
        <f>IF(AND(M2_Metrika2!K312 &lt;&gt; "", M2_Metrika2!K312 &lt;&gt; 0), (P312/M2_Metrika2!K312),0)</f>
        <v>0</v>
      </c>
      <c r="V312" s="81"/>
      <c r="W312" s="121">
        <f t="shared" si="31"/>
        <v>0</v>
      </c>
      <c r="X312" s="196">
        <f t="shared" si="32"/>
        <v>0</v>
      </c>
      <c r="Y312" s="7"/>
      <c r="Z312" s="7"/>
      <c r="AA312" s="7"/>
      <c r="AB312" s="7"/>
      <c r="AC312" s="40"/>
      <c r="AD312" s="40"/>
      <c r="AE312" s="40"/>
      <c r="AF312" s="40"/>
      <c r="AG312" s="40"/>
      <c r="AH312" s="40"/>
      <c r="AI312" s="40"/>
    </row>
    <row r="313" spans="1:35" x14ac:dyDescent="0.25">
      <c r="A313" s="7"/>
      <c r="B313" s="94">
        <v>308</v>
      </c>
      <c r="C313" s="94">
        <v>8</v>
      </c>
      <c r="D313" s="95" t="s">
        <v>25</v>
      </c>
      <c r="E313" s="164" t="s">
        <v>259</v>
      </c>
      <c r="F313" s="96"/>
      <c r="G313" s="30"/>
      <c r="H313" s="30"/>
      <c r="I313" s="30"/>
      <c r="J313" s="80"/>
      <c r="K313" s="80"/>
      <c r="L313" s="80"/>
      <c r="M313" s="80"/>
      <c r="N313" s="80"/>
      <c r="O313" s="121">
        <f t="shared" si="33"/>
        <v>0</v>
      </c>
      <c r="P313" s="121">
        <f t="shared" si="30"/>
        <v>0</v>
      </c>
      <c r="Q313" s="121">
        <f>IF(AND(M2_Metrika2!K313 &lt;&gt; "", M2_Metrika2!K313 &lt;&gt; 0), (L313/M2_Metrika2!K313),0)</f>
        <v>0</v>
      </c>
      <c r="R313" s="121">
        <f t="shared" si="28"/>
        <v>0</v>
      </c>
      <c r="S313" s="121">
        <f t="shared" si="29"/>
        <v>0</v>
      </c>
      <c r="T313" s="121">
        <f>IF(AND(M2_Metrika2!K313 &lt;&gt; "", M2_Metrika2!K313 &lt;&gt; 0), (O313/M2_Metrika2!K313),0)</f>
        <v>0</v>
      </c>
      <c r="U313" s="121">
        <f>IF(AND(M2_Metrika2!K313 &lt;&gt; "", M2_Metrika2!K313 &lt;&gt; 0), (P313/M2_Metrika2!K313),0)</f>
        <v>0</v>
      </c>
      <c r="V313" s="81"/>
      <c r="W313" s="121">
        <f t="shared" si="31"/>
        <v>0</v>
      </c>
      <c r="X313" s="196">
        <f t="shared" si="32"/>
        <v>0</v>
      </c>
      <c r="Y313" s="7"/>
      <c r="Z313" s="7"/>
      <c r="AA313" s="7"/>
      <c r="AB313" s="7"/>
      <c r="AC313" s="40"/>
      <c r="AD313" s="40"/>
      <c r="AE313" s="40"/>
      <c r="AF313" s="40"/>
      <c r="AG313" s="40"/>
      <c r="AH313" s="40"/>
      <c r="AI313" s="40"/>
    </row>
    <row r="314" spans="1:35" x14ac:dyDescent="0.25">
      <c r="A314" s="7"/>
      <c r="B314" s="94">
        <v>309</v>
      </c>
      <c r="C314" s="94">
        <v>9</v>
      </c>
      <c r="D314" s="95" t="s">
        <v>25</v>
      </c>
      <c r="E314" s="164" t="s">
        <v>259</v>
      </c>
      <c r="F314" s="96"/>
      <c r="G314" s="30"/>
      <c r="H314" s="30"/>
      <c r="I314" s="30"/>
      <c r="J314" s="80"/>
      <c r="K314" s="80"/>
      <c r="L314" s="80"/>
      <c r="M314" s="80"/>
      <c r="N314" s="80"/>
      <c r="O314" s="121">
        <f t="shared" si="33"/>
        <v>0</v>
      </c>
      <c r="P314" s="121">
        <f t="shared" si="30"/>
        <v>0</v>
      </c>
      <c r="Q314" s="121">
        <f>IF(AND(M2_Metrika2!K314 &lt;&gt; "", M2_Metrika2!K314 &lt;&gt; 0), (L314/M2_Metrika2!K314),0)</f>
        <v>0</v>
      </c>
      <c r="R314" s="121">
        <f t="shared" si="28"/>
        <v>0</v>
      </c>
      <c r="S314" s="121">
        <f t="shared" si="29"/>
        <v>0</v>
      </c>
      <c r="T314" s="121">
        <f>IF(AND(M2_Metrika2!K314 &lt;&gt; "", M2_Metrika2!K314 &lt;&gt; 0), (O314/M2_Metrika2!K314),0)</f>
        <v>0</v>
      </c>
      <c r="U314" s="121">
        <f>IF(AND(M2_Metrika2!K314 &lt;&gt; "", M2_Metrika2!K314 &lt;&gt; 0), (P314/M2_Metrika2!K314),0)</f>
        <v>0</v>
      </c>
      <c r="V314" s="81"/>
      <c r="W314" s="121">
        <f t="shared" si="31"/>
        <v>0</v>
      </c>
      <c r="X314" s="196">
        <f t="shared" si="32"/>
        <v>0</v>
      </c>
      <c r="Y314" s="7"/>
      <c r="Z314" s="7"/>
      <c r="AA314" s="7"/>
      <c r="AB314" s="7"/>
      <c r="AC314" s="40"/>
      <c r="AD314" s="40"/>
      <c r="AE314" s="40"/>
      <c r="AF314" s="40"/>
      <c r="AG314" s="40"/>
      <c r="AH314" s="40"/>
      <c r="AI314" s="40"/>
    </row>
    <row r="315" spans="1:35" x14ac:dyDescent="0.25">
      <c r="A315" s="7"/>
      <c r="B315" s="94">
        <v>310</v>
      </c>
      <c r="C315" s="94">
        <v>10</v>
      </c>
      <c r="D315" s="95" t="s">
        <v>25</v>
      </c>
      <c r="E315" s="164" t="s">
        <v>259</v>
      </c>
      <c r="F315" s="96"/>
      <c r="G315" s="30"/>
      <c r="H315" s="30"/>
      <c r="I315" s="30"/>
      <c r="J315" s="80"/>
      <c r="K315" s="80"/>
      <c r="L315" s="80"/>
      <c r="M315" s="80"/>
      <c r="N315" s="80"/>
      <c r="O315" s="121">
        <f t="shared" si="33"/>
        <v>0</v>
      </c>
      <c r="P315" s="121">
        <f t="shared" si="30"/>
        <v>0</v>
      </c>
      <c r="Q315" s="121">
        <f>IF(AND(M2_Metrika2!K315 &lt;&gt; "", M2_Metrika2!K315 &lt;&gt; 0), (L315/M2_Metrika2!K315),0)</f>
        <v>0</v>
      </c>
      <c r="R315" s="121">
        <f t="shared" si="28"/>
        <v>0</v>
      </c>
      <c r="S315" s="121">
        <f t="shared" si="29"/>
        <v>0</v>
      </c>
      <c r="T315" s="121">
        <f>IF(AND(M2_Metrika2!K315 &lt;&gt; "", M2_Metrika2!K315 &lt;&gt; 0), (O315/M2_Metrika2!K315),0)</f>
        <v>0</v>
      </c>
      <c r="U315" s="121">
        <f>IF(AND(M2_Metrika2!K315 &lt;&gt; "", M2_Metrika2!K315 &lt;&gt; 0), (P315/M2_Metrika2!K315),0)</f>
        <v>0</v>
      </c>
      <c r="V315" s="81"/>
      <c r="W315" s="121">
        <f t="shared" si="31"/>
        <v>0</v>
      </c>
      <c r="X315" s="196">
        <f t="shared" si="32"/>
        <v>0</v>
      </c>
      <c r="Y315" s="7"/>
      <c r="Z315" s="7"/>
      <c r="AA315" s="7"/>
      <c r="AB315" s="7"/>
      <c r="AC315" s="40"/>
      <c r="AD315" s="40"/>
      <c r="AE315" s="40"/>
      <c r="AF315" s="40"/>
      <c r="AG315" s="40"/>
      <c r="AH315" s="40"/>
      <c r="AI315" s="40"/>
    </row>
    <row r="316" spans="1:35" x14ac:dyDescent="0.25">
      <c r="A316" s="7"/>
      <c r="B316" s="94">
        <v>311</v>
      </c>
      <c r="C316" s="94">
        <v>11</v>
      </c>
      <c r="D316" s="95" t="s">
        <v>25</v>
      </c>
      <c r="E316" s="164" t="s">
        <v>259</v>
      </c>
      <c r="F316" s="96"/>
      <c r="G316" s="30"/>
      <c r="H316" s="30"/>
      <c r="I316" s="30"/>
      <c r="J316" s="80"/>
      <c r="K316" s="80"/>
      <c r="L316" s="80"/>
      <c r="M316" s="80"/>
      <c r="N316" s="80"/>
      <c r="O316" s="121">
        <f t="shared" si="33"/>
        <v>0</v>
      </c>
      <c r="P316" s="121">
        <f t="shared" si="30"/>
        <v>0</v>
      </c>
      <c r="Q316" s="121">
        <f>IF(AND(M2_Metrika2!K316 &lt;&gt; "", M2_Metrika2!K316 &lt;&gt; 0), (L316/M2_Metrika2!K316),0)</f>
        <v>0</v>
      </c>
      <c r="R316" s="121">
        <f t="shared" si="28"/>
        <v>0</v>
      </c>
      <c r="S316" s="121">
        <f t="shared" si="29"/>
        <v>0</v>
      </c>
      <c r="T316" s="121">
        <f>IF(AND(M2_Metrika2!K316 &lt;&gt; "", M2_Metrika2!K316 &lt;&gt; 0), (O316/M2_Metrika2!K316),0)</f>
        <v>0</v>
      </c>
      <c r="U316" s="121">
        <f>IF(AND(M2_Metrika2!K316 &lt;&gt; "", M2_Metrika2!K316 &lt;&gt; 0), (P316/M2_Metrika2!K316),0)</f>
        <v>0</v>
      </c>
      <c r="V316" s="81"/>
      <c r="W316" s="121">
        <f t="shared" si="31"/>
        <v>0</v>
      </c>
      <c r="X316" s="196">
        <f t="shared" si="32"/>
        <v>0</v>
      </c>
      <c r="Y316" s="7"/>
      <c r="Z316" s="7"/>
      <c r="AA316" s="7"/>
      <c r="AB316" s="7"/>
      <c r="AC316" s="40"/>
      <c r="AD316" s="40"/>
      <c r="AE316" s="40"/>
      <c r="AF316" s="40"/>
      <c r="AG316" s="40"/>
      <c r="AH316" s="40"/>
      <c r="AI316" s="40"/>
    </row>
    <row r="317" spans="1:35" x14ac:dyDescent="0.25">
      <c r="A317" s="7"/>
      <c r="B317" s="94">
        <v>312</v>
      </c>
      <c r="C317" s="94">
        <v>12</v>
      </c>
      <c r="D317" s="95" t="s">
        <v>25</v>
      </c>
      <c r="E317" s="164" t="s">
        <v>259</v>
      </c>
      <c r="F317" s="96"/>
      <c r="G317" s="30"/>
      <c r="H317" s="30"/>
      <c r="I317" s="30"/>
      <c r="J317" s="80"/>
      <c r="K317" s="80"/>
      <c r="L317" s="80"/>
      <c r="M317" s="80"/>
      <c r="N317" s="80"/>
      <c r="O317" s="121">
        <f t="shared" si="33"/>
        <v>0</v>
      </c>
      <c r="P317" s="121">
        <f t="shared" si="30"/>
        <v>0</v>
      </c>
      <c r="Q317" s="121">
        <f>IF(AND(M2_Metrika2!K317 &lt;&gt; "", M2_Metrika2!K317 &lt;&gt; 0), (L317/M2_Metrika2!K317),0)</f>
        <v>0</v>
      </c>
      <c r="R317" s="121">
        <f t="shared" si="28"/>
        <v>0</v>
      </c>
      <c r="S317" s="121">
        <f t="shared" si="29"/>
        <v>0</v>
      </c>
      <c r="T317" s="121">
        <f>IF(AND(M2_Metrika2!K317 &lt;&gt; "", M2_Metrika2!K317 &lt;&gt; 0), (O317/M2_Metrika2!K317),0)</f>
        <v>0</v>
      </c>
      <c r="U317" s="121">
        <f>IF(AND(M2_Metrika2!K317 &lt;&gt; "", M2_Metrika2!K317 &lt;&gt; 0), (P317/M2_Metrika2!K317),0)</f>
        <v>0</v>
      </c>
      <c r="V317" s="81"/>
      <c r="W317" s="121">
        <f t="shared" si="31"/>
        <v>0</v>
      </c>
      <c r="X317" s="196">
        <f t="shared" si="32"/>
        <v>0</v>
      </c>
      <c r="Y317" s="7"/>
      <c r="Z317" s="7"/>
      <c r="AA317" s="7"/>
      <c r="AB317" s="7"/>
      <c r="AC317" s="40"/>
      <c r="AD317" s="40"/>
      <c r="AE317" s="40"/>
      <c r="AF317" s="40"/>
      <c r="AG317" s="40"/>
      <c r="AH317" s="40"/>
      <c r="AI317" s="40"/>
    </row>
    <row r="318" spans="1:35" x14ac:dyDescent="0.25">
      <c r="A318" s="7"/>
      <c r="B318" s="94">
        <v>313</v>
      </c>
      <c r="C318" s="94">
        <v>13</v>
      </c>
      <c r="D318" s="95" t="s">
        <v>25</v>
      </c>
      <c r="E318" s="164" t="s">
        <v>259</v>
      </c>
      <c r="F318" s="96"/>
      <c r="G318" s="30"/>
      <c r="H318" s="30"/>
      <c r="I318" s="30"/>
      <c r="J318" s="80"/>
      <c r="K318" s="80"/>
      <c r="L318" s="80"/>
      <c r="M318" s="80"/>
      <c r="N318" s="80"/>
      <c r="O318" s="121">
        <f t="shared" si="33"/>
        <v>0</v>
      </c>
      <c r="P318" s="121">
        <f t="shared" si="30"/>
        <v>0</v>
      </c>
      <c r="Q318" s="121">
        <f>IF(AND(M2_Metrika2!K318 &lt;&gt; "", M2_Metrika2!K318 &lt;&gt; 0), (L318/M2_Metrika2!K318),0)</f>
        <v>0</v>
      </c>
      <c r="R318" s="121">
        <f t="shared" si="28"/>
        <v>0</v>
      </c>
      <c r="S318" s="121">
        <f t="shared" si="29"/>
        <v>0</v>
      </c>
      <c r="T318" s="121">
        <f>IF(AND(M2_Metrika2!K318 &lt;&gt; "", M2_Metrika2!K318 &lt;&gt; 0), (O318/M2_Metrika2!K318),0)</f>
        <v>0</v>
      </c>
      <c r="U318" s="121">
        <f>IF(AND(M2_Metrika2!K318 &lt;&gt; "", M2_Metrika2!K318 &lt;&gt; 0), (P318/M2_Metrika2!K318),0)</f>
        <v>0</v>
      </c>
      <c r="V318" s="81"/>
      <c r="W318" s="121">
        <f t="shared" si="31"/>
        <v>0</v>
      </c>
      <c r="X318" s="196">
        <f t="shared" si="32"/>
        <v>0</v>
      </c>
      <c r="Y318" s="7"/>
      <c r="Z318" s="7"/>
      <c r="AA318" s="7"/>
      <c r="AB318" s="7"/>
      <c r="AC318" s="40"/>
      <c r="AD318" s="40"/>
      <c r="AE318" s="40"/>
      <c r="AF318" s="40"/>
      <c r="AG318" s="40"/>
      <c r="AH318" s="40"/>
      <c r="AI318" s="40"/>
    </row>
    <row r="319" spans="1:35" x14ac:dyDescent="0.25">
      <c r="A319" s="7"/>
      <c r="B319" s="94">
        <v>314</v>
      </c>
      <c r="C319" s="94">
        <v>14</v>
      </c>
      <c r="D319" s="95" t="s">
        <v>25</v>
      </c>
      <c r="E319" s="164" t="s">
        <v>259</v>
      </c>
      <c r="F319" s="96"/>
      <c r="G319" s="30"/>
      <c r="H319" s="30"/>
      <c r="I319" s="30"/>
      <c r="J319" s="80"/>
      <c r="K319" s="80"/>
      <c r="L319" s="80"/>
      <c r="M319" s="80"/>
      <c r="N319" s="80"/>
      <c r="O319" s="121">
        <f t="shared" si="33"/>
        <v>0</v>
      </c>
      <c r="P319" s="121">
        <f t="shared" si="30"/>
        <v>0</v>
      </c>
      <c r="Q319" s="121">
        <f>IF(AND(M2_Metrika2!K319 &lt;&gt; "", M2_Metrika2!K319 &lt;&gt; 0), (L319/M2_Metrika2!K319),0)</f>
        <v>0</v>
      </c>
      <c r="R319" s="121">
        <f t="shared" si="28"/>
        <v>0</v>
      </c>
      <c r="S319" s="121">
        <f t="shared" si="29"/>
        <v>0</v>
      </c>
      <c r="T319" s="121">
        <f>IF(AND(M2_Metrika2!K319 &lt;&gt; "", M2_Metrika2!K319 &lt;&gt; 0), (O319/M2_Metrika2!K319),0)</f>
        <v>0</v>
      </c>
      <c r="U319" s="121">
        <f>IF(AND(M2_Metrika2!K319 &lt;&gt; "", M2_Metrika2!K319 &lt;&gt; 0), (P319/M2_Metrika2!K319),0)</f>
        <v>0</v>
      </c>
      <c r="V319" s="81"/>
      <c r="W319" s="121">
        <f t="shared" si="31"/>
        <v>0</v>
      </c>
      <c r="X319" s="196">
        <f t="shared" si="32"/>
        <v>0</v>
      </c>
      <c r="Y319" s="7"/>
      <c r="Z319" s="7"/>
      <c r="AA319" s="7"/>
      <c r="AB319" s="7"/>
      <c r="AC319" s="40"/>
      <c r="AD319" s="40"/>
      <c r="AE319" s="40"/>
      <c r="AF319" s="40"/>
      <c r="AG319" s="40"/>
      <c r="AH319" s="40"/>
      <c r="AI319" s="40"/>
    </row>
    <row r="320" spans="1:35" ht="15.75" customHeight="1" thickBot="1" x14ac:dyDescent="0.3">
      <c r="A320" s="7"/>
      <c r="B320" s="94">
        <v>315</v>
      </c>
      <c r="C320" s="94">
        <v>15</v>
      </c>
      <c r="D320" s="95" t="s">
        <v>25</v>
      </c>
      <c r="E320" s="164" t="s">
        <v>259</v>
      </c>
      <c r="F320" s="96"/>
      <c r="G320" s="82"/>
      <c r="H320" s="83"/>
      <c r="I320" s="83"/>
      <c r="J320" s="80"/>
      <c r="K320" s="80"/>
      <c r="L320" s="80"/>
      <c r="M320" s="80"/>
      <c r="N320" s="80"/>
      <c r="O320" s="121">
        <f t="shared" si="33"/>
        <v>0</v>
      </c>
      <c r="P320" s="121">
        <f t="shared" si="30"/>
        <v>0</v>
      </c>
      <c r="Q320" s="121">
        <f>IF(AND(M2_Metrika2!K320 &lt;&gt; "", M2_Metrika2!K320 &lt;&gt; 0), (L320/M2_Metrika2!K320),0)</f>
        <v>0</v>
      </c>
      <c r="R320" s="121">
        <f t="shared" si="28"/>
        <v>0</v>
      </c>
      <c r="S320" s="121">
        <f t="shared" si="29"/>
        <v>0</v>
      </c>
      <c r="T320" s="121">
        <f>IF(AND(M2_Metrika2!K320 &lt;&gt; "", M2_Metrika2!K320 &lt;&gt; 0), (O320/M2_Metrika2!K320),0)</f>
        <v>0</v>
      </c>
      <c r="U320" s="121">
        <f>IF(AND(M2_Metrika2!K320 &lt;&gt; "", M2_Metrika2!K320 &lt;&gt; 0), (P320/M2_Metrika2!K320),0)</f>
        <v>0</v>
      </c>
      <c r="V320" s="81"/>
      <c r="W320" s="121">
        <f t="shared" si="31"/>
        <v>0</v>
      </c>
      <c r="X320" s="196">
        <f t="shared" si="32"/>
        <v>0</v>
      </c>
      <c r="Y320" s="7"/>
      <c r="Z320" s="7"/>
      <c r="AA320" s="7"/>
      <c r="AB320" s="7"/>
      <c r="AC320" s="40"/>
      <c r="AD320" s="40"/>
      <c r="AE320" s="40"/>
      <c r="AF320" s="40"/>
      <c r="AG320" s="40"/>
      <c r="AH320" s="40"/>
      <c r="AI320" s="40"/>
    </row>
    <row r="321" spans="1:35" x14ac:dyDescent="0.25">
      <c r="A321" s="7"/>
      <c r="B321" s="91">
        <v>316</v>
      </c>
      <c r="C321" s="94">
        <v>1</v>
      </c>
      <c r="D321" s="92" t="s">
        <v>26</v>
      </c>
      <c r="E321" s="163" t="s">
        <v>259</v>
      </c>
      <c r="F321" s="93"/>
      <c r="G321" s="30"/>
      <c r="H321" s="30"/>
      <c r="I321" s="30"/>
      <c r="J321" s="78"/>
      <c r="K321" s="78"/>
      <c r="L321" s="78"/>
      <c r="M321" s="78"/>
      <c r="N321" s="78"/>
      <c r="O321" s="193">
        <f t="shared" si="33"/>
        <v>0</v>
      </c>
      <c r="P321" s="193">
        <f t="shared" si="30"/>
        <v>0</v>
      </c>
      <c r="Q321" s="193">
        <f>IF(AND(M2_Metrika2!K321 &lt;&gt; "", M2_Metrika2!K321 &lt;&gt; 0), (L321/M2_Metrika2!K321),0)</f>
        <v>0</v>
      </c>
      <c r="R321" s="193">
        <f t="shared" si="28"/>
        <v>0</v>
      </c>
      <c r="S321" s="193">
        <f t="shared" si="29"/>
        <v>0</v>
      </c>
      <c r="T321" s="193">
        <f>IF(AND(M2_Metrika2!K321 &lt;&gt; "", M2_Metrika2!K321 &lt;&gt; 0), (O321/M2_Metrika2!K321),0)</f>
        <v>0</v>
      </c>
      <c r="U321" s="193">
        <f>IF(AND(M2_Metrika2!K321 &lt;&gt; "", M2_Metrika2!K321 &lt;&gt; 0), (P321/M2_Metrika2!K321),0)</f>
        <v>0</v>
      </c>
      <c r="V321" s="79"/>
      <c r="W321" s="193">
        <f t="shared" si="31"/>
        <v>0</v>
      </c>
      <c r="X321" s="194">
        <f t="shared" si="32"/>
        <v>0</v>
      </c>
      <c r="Y321" s="7"/>
      <c r="Z321" s="7"/>
      <c r="AA321" s="7"/>
      <c r="AB321" s="7"/>
      <c r="AC321" s="40"/>
      <c r="AD321" s="40"/>
      <c r="AE321" s="40"/>
      <c r="AF321" s="40"/>
      <c r="AG321" s="40"/>
      <c r="AH321" s="40"/>
      <c r="AI321" s="40"/>
    </row>
    <row r="322" spans="1:35" x14ac:dyDescent="0.25">
      <c r="A322" s="7"/>
      <c r="B322" s="94">
        <v>317</v>
      </c>
      <c r="C322" s="94">
        <v>2</v>
      </c>
      <c r="D322" s="95" t="s">
        <v>26</v>
      </c>
      <c r="E322" s="164" t="s">
        <v>259</v>
      </c>
      <c r="F322" s="96"/>
      <c r="G322" s="30"/>
      <c r="H322" s="30"/>
      <c r="I322" s="30"/>
      <c r="J322" s="80"/>
      <c r="K322" s="80"/>
      <c r="L322" s="80"/>
      <c r="M322" s="80"/>
      <c r="N322" s="80"/>
      <c r="O322" s="121">
        <f t="shared" si="33"/>
        <v>0</v>
      </c>
      <c r="P322" s="121">
        <f t="shared" si="30"/>
        <v>0</v>
      </c>
      <c r="Q322" s="121">
        <f>IF(AND(M2_Metrika2!K322 &lt;&gt; "", M2_Metrika2!K322 &lt;&gt; 0), (L322/M2_Metrika2!K322),0)</f>
        <v>0</v>
      </c>
      <c r="R322" s="121">
        <f t="shared" si="28"/>
        <v>0</v>
      </c>
      <c r="S322" s="121">
        <f t="shared" si="29"/>
        <v>0</v>
      </c>
      <c r="T322" s="121">
        <f>IF(AND(M2_Metrika2!K322 &lt;&gt; "", M2_Metrika2!K322 &lt;&gt; 0), (O322/M2_Metrika2!K322),0)</f>
        <v>0</v>
      </c>
      <c r="U322" s="121">
        <f>IF(AND(M2_Metrika2!K322 &lt;&gt; "", M2_Metrika2!K322 &lt;&gt; 0), (P322/M2_Metrika2!K322),0)</f>
        <v>0</v>
      </c>
      <c r="V322" s="81"/>
      <c r="W322" s="121">
        <f t="shared" si="31"/>
        <v>0</v>
      </c>
      <c r="X322" s="196">
        <f t="shared" si="32"/>
        <v>0</v>
      </c>
      <c r="Y322" s="7"/>
      <c r="Z322" s="7"/>
      <c r="AA322" s="7"/>
      <c r="AB322" s="7"/>
      <c r="AC322" s="40"/>
      <c r="AD322" s="40"/>
      <c r="AE322" s="40"/>
      <c r="AF322" s="40"/>
      <c r="AG322" s="40"/>
      <c r="AH322" s="40"/>
      <c r="AI322" s="40"/>
    </row>
    <row r="323" spans="1:35" x14ac:dyDescent="0.25">
      <c r="A323" s="7"/>
      <c r="B323" s="94">
        <v>318</v>
      </c>
      <c r="C323" s="94">
        <v>3</v>
      </c>
      <c r="D323" s="95" t="s">
        <v>26</v>
      </c>
      <c r="E323" s="164" t="s">
        <v>259</v>
      </c>
      <c r="F323" s="96"/>
      <c r="G323" s="30"/>
      <c r="H323" s="30"/>
      <c r="I323" s="30"/>
      <c r="J323" s="80"/>
      <c r="K323" s="80"/>
      <c r="L323" s="80"/>
      <c r="M323" s="80"/>
      <c r="N323" s="80"/>
      <c r="O323" s="121">
        <f t="shared" si="33"/>
        <v>0</v>
      </c>
      <c r="P323" s="121">
        <f t="shared" si="30"/>
        <v>0</v>
      </c>
      <c r="Q323" s="121">
        <f>IF(AND(M2_Metrika2!K323 &lt;&gt; "", M2_Metrika2!K323 &lt;&gt; 0), (L323/M2_Metrika2!K323),0)</f>
        <v>0</v>
      </c>
      <c r="R323" s="121">
        <f t="shared" si="28"/>
        <v>0</v>
      </c>
      <c r="S323" s="121">
        <f t="shared" si="29"/>
        <v>0</v>
      </c>
      <c r="T323" s="121">
        <f>IF(AND(M2_Metrika2!K323 &lt;&gt; "", M2_Metrika2!K323 &lt;&gt; 0), (O323/M2_Metrika2!K323),0)</f>
        <v>0</v>
      </c>
      <c r="U323" s="121">
        <f>IF(AND(M2_Metrika2!K323 &lt;&gt; "", M2_Metrika2!K323 &lt;&gt; 0), (P323/M2_Metrika2!K323),0)</f>
        <v>0</v>
      </c>
      <c r="V323" s="81"/>
      <c r="W323" s="121">
        <f t="shared" si="31"/>
        <v>0</v>
      </c>
      <c r="X323" s="196">
        <f t="shared" si="32"/>
        <v>0</v>
      </c>
      <c r="Y323" s="7"/>
      <c r="Z323" s="7"/>
      <c r="AA323" s="7"/>
      <c r="AB323" s="7"/>
      <c r="AC323" s="40"/>
      <c r="AD323" s="40"/>
      <c r="AE323" s="40"/>
      <c r="AF323" s="40"/>
      <c r="AG323" s="40"/>
      <c r="AH323" s="40"/>
      <c r="AI323" s="40"/>
    </row>
    <row r="324" spans="1:35" x14ac:dyDescent="0.25">
      <c r="A324" s="7"/>
      <c r="B324" s="94">
        <v>319</v>
      </c>
      <c r="C324" s="94">
        <v>4</v>
      </c>
      <c r="D324" s="95" t="s">
        <v>26</v>
      </c>
      <c r="E324" s="164" t="s">
        <v>259</v>
      </c>
      <c r="F324" s="96"/>
      <c r="G324" s="30"/>
      <c r="H324" s="30"/>
      <c r="I324" s="30"/>
      <c r="J324" s="80"/>
      <c r="K324" s="80"/>
      <c r="L324" s="80"/>
      <c r="M324" s="80"/>
      <c r="N324" s="80"/>
      <c r="O324" s="121">
        <f t="shared" si="33"/>
        <v>0</v>
      </c>
      <c r="P324" s="121">
        <f t="shared" si="30"/>
        <v>0</v>
      </c>
      <c r="Q324" s="121">
        <f>IF(AND(M2_Metrika2!K324 &lt;&gt; "", M2_Metrika2!K324 &lt;&gt; 0), (L324/M2_Metrika2!K324),0)</f>
        <v>0</v>
      </c>
      <c r="R324" s="121">
        <f t="shared" si="28"/>
        <v>0</v>
      </c>
      <c r="S324" s="121">
        <f t="shared" si="29"/>
        <v>0</v>
      </c>
      <c r="T324" s="121">
        <f>IF(AND(M2_Metrika2!K324 &lt;&gt; "", M2_Metrika2!K324 &lt;&gt; 0), (O324/M2_Metrika2!K324),0)</f>
        <v>0</v>
      </c>
      <c r="U324" s="121">
        <f>IF(AND(M2_Metrika2!K324 &lt;&gt; "", M2_Metrika2!K324 &lt;&gt; 0), (P324/M2_Metrika2!K324),0)</f>
        <v>0</v>
      </c>
      <c r="V324" s="81"/>
      <c r="W324" s="121">
        <f t="shared" si="31"/>
        <v>0</v>
      </c>
      <c r="X324" s="196">
        <f t="shared" si="32"/>
        <v>0</v>
      </c>
      <c r="Y324" s="7"/>
      <c r="Z324" s="7"/>
      <c r="AA324" s="7"/>
      <c r="AB324" s="7"/>
      <c r="AC324" s="40"/>
      <c r="AD324" s="40"/>
      <c r="AE324" s="40"/>
      <c r="AF324" s="40"/>
      <c r="AG324" s="40"/>
      <c r="AH324" s="40"/>
      <c r="AI324" s="40"/>
    </row>
    <row r="325" spans="1:35" x14ac:dyDescent="0.25">
      <c r="A325" s="7"/>
      <c r="B325" s="94">
        <v>320</v>
      </c>
      <c r="C325" s="94">
        <v>5</v>
      </c>
      <c r="D325" s="95" t="s">
        <v>26</v>
      </c>
      <c r="E325" s="164" t="s">
        <v>259</v>
      </c>
      <c r="F325" s="96"/>
      <c r="G325" s="30"/>
      <c r="H325" s="30"/>
      <c r="I325" s="30"/>
      <c r="J325" s="80"/>
      <c r="K325" s="80"/>
      <c r="L325" s="80"/>
      <c r="M325" s="80"/>
      <c r="N325" s="80"/>
      <c r="O325" s="121">
        <f t="shared" si="33"/>
        <v>0</v>
      </c>
      <c r="P325" s="121">
        <f t="shared" si="30"/>
        <v>0</v>
      </c>
      <c r="Q325" s="121">
        <f>IF(AND(M2_Metrika2!K325 &lt;&gt; "", M2_Metrika2!K325 &lt;&gt; 0), (L325/M2_Metrika2!K325),0)</f>
        <v>0</v>
      </c>
      <c r="R325" s="121">
        <f t="shared" si="28"/>
        <v>0</v>
      </c>
      <c r="S325" s="121">
        <f t="shared" si="29"/>
        <v>0</v>
      </c>
      <c r="T325" s="121">
        <f>IF(AND(M2_Metrika2!K325 &lt;&gt; "", M2_Metrika2!K325 &lt;&gt; 0), (O325/M2_Metrika2!K325),0)</f>
        <v>0</v>
      </c>
      <c r="U325" s="121">
        <f>IF(AND(M2_Metrika2!K325 &lt;&gt; "", M2_Metrika2!K325 &lt;&gt; 0), (P325/M2_Metrika2!K325),0)</f>
        <v>0</v>
      </c>
      <c r="V325" s="81"/>
      <c r="W325" s="121">
        <f t="shared" si="31"/>
        <v>0</v>
      </c>
      <c r="X325" s="196">
        <f t="shared" si="32"/>
        <v>0</v>
      </c>
      <c r="Y325" s="7"/>
      <c r="Z325" s="7"/>
      <c r="AA325" s="7"/>
      <c r="AB325" s="7"/>
      <c r="AC325" s="40"/>
      <c r="AD325" s="40"/>
      <c r="AE325" s="40"/>
      <c r="AF325" s="40"/>
      <c r="AG325" s="40"/>
      <c r="AH325" s="40"/>
      <c r="AI325" s="40"/>
    </row>
    <row r="326" spans="1:35" x14ac:dyDescent="0.25">
      <c r="A326" s="7"/>
      <c r="B326" s="94">
        <v>321</v>
      </c>
      <c r="C326" s="94">
        <v>6</v>
      </c>
      <c r="D326" s="95" t="s">
        <v>26</v>
      </c>
      <c r="E326" s="164" t="s">
        <v>259</v>
      </c>
      <c r="F326" s="96"/>
      <c r="G326" s="30"/>
      <c r="H326" s="30"/>
      <c r="I326" s="30"/>
      <c r="J326" s="80"/>
      <c r="K326" s="80"/>
      <c r="L326" s="80"/>
      <c r="M326" s="80"/>
      <c r="N326" s="80"/>
      <c r="O326" s="121">
        <f t="shared" si="33"/>
        <v>0</v>
      </c>
      <c r="P326" s="121">
        <f t="shared" si="30"/>
        <v>0</v>
      </c>
      <c r="Q326" s="121">
        <f>IF(AND(M2_Metrika2!K326 &lt;&gt; "", M2_Metrika2!K326 &lt;&gt; 0), (L326/M2_Metrika2!K326),0)</f>
        <v>0</v>
      </c>
      <c r="R326" s="121">
        <f t="shared" ref="R326:R335" si="34">IF(AND(K326 &lt;&gt; "", K326 &lt;&gt; 0), (M326/K326),0)</f>
        <v>0</v>
      </c>
      <c r="S326" s="121">
        <f t="shared" ref="S326:S335" si="35">IF(AND(K326 &lt;&gt; "", K326 &lt;&gt; 0), (N326/K326),0)</f>
        <v>0</v>
      </c>
      <c r="T326" s="121">
        <f>IF(AND(M2_Metrika2!K326 &lt;&gt; "", M2_Metrika2!K326 &lt;&gt; 0), (O326/M2_Metrika2!K326),0)</f>
        <v>0</v>
      </c>
      <c r="U326" s="121">
        <f>IF(AND(M2_Metrika2!K326 &lt;&gt; "", M2_Metrika2!K326 &lt;&gt; 0), (P326/M2_Metrika2!K326),0)</f>
        <v>0</v>
      </c>
      <c r="V326" s="81"/>
      <c r="W326" s="121">
        <f t="shared" si="31"/>
        <v>0</v>
      </c>
      <c r="X326" s="196">
        <f t="shared" si="32"/>
        <v>0</v>
      </c>
      <c r="Y326" s="7"/>
      <c r="Z326" s="7"/>
      <c r="AA326" s="7"/>
      <c r="AB326" s="7"/>
      <c r="AC326" s="40"/>
      <c r="AD326" s="40"/>
      <c r="AE326" s="40"/>
      <c r="AF326" s="40"/>
      <c r="AG326" s="40"/>
      <c r="AH326" s="40"/>
      <c r="AI326" s="40"/>
    </row>
    <row r="327" spans="1:35" x14ac:dyDescent="0.25">
      <c r="A327" s="7"/>
      <c r="B327" s="94">
        <v>322</v>
      </c>
      <c r="C327" s="94">
        <v>7</v>
      </c>
      <c r="D327" s="95" t="s">
        <v>26</v>
      </c>
      <c r="E327" s="164" t="s">
        <v>259</v>
      </c>
      <c r="F327" s="96"/>
      <c r="G327" s="30"/>
      <c r="H327" s="30"/>
      <c r="I327" s="30"/>
      <c r="J327" s="80"/>
      <c r="K327" s="80"/>
      <c r="L327" s="80"/>
      <c r="M327" s="80"/>
      <c r="N327" s="80"/>
      <c r="O327" s="121">
        <f t="shared" si="33"/>
        <v>0</v>
      </c>
      <c r="P327" s="121">
        <f t="shared" ref="P327:P335" si="36">IF(AND(L327&gt;0,M327&gt;0,N327&gt;0), L327+M327+N327,0)</f>
        <v>0</v>
      </c>
      <c r="Q327" s="121">
        <f>IF(AND(M2_Metrika2!K327 &lt;&gt; "", M2_Metrika2!K327 &lt;&gt; 0), (L327/M2_Metrika2!K327),0)</f>
        <v>0</v>
      </c>
      <c r="R327" s="121">
        <f t="shared" si="34"/>
        <v>0</v>
      </c>
      <c r="S327" s="121">
        <f t="shared" si="35"/>
        <v>0</v>
      </c>
      <c r="T327" s="121">
        <f>IF(AND(M2_Metrika2!K327 &lt;&gt; "", M2_Metrika2!K327 &lt;&gt; 0), (O327/M2_Metrika2!K327),0)</f>
        <v>0</v>
      </c>
      <c r="U327" s="121">
        <f>IF(AND(M2_Metrika2!K327 &lt;&gt; "", M2_Metrika2!K327 &lt;&gt; 0), (P327/M2_Metrika2!K327),0)</f>
        <v>0</v>
      </c>
      <c r="V327" s="81"/>
      <c r="W327" s="121">
        <f t="shared" ref="W327:W335" si="37">IF(AND($AA$7 &lt;&gt; "", $AA$7 &lt;&gt; 0), ((J327*T327)/$AA$7),0)</f>
        <v>0</v>
      </c>
      <c r="X327" s="196">
        <f t="shared" ref="X327:X335" si="38">IF(AND($AA$8 &lt;&gt; "", $AA$8 &lt;&gt; 0), ((J327*U327)/$AA$8),0)</f>
        <v>0</v>
      </c>
      <c r="Y327" s="7"/>
      <c r="Z327" s="7"/>
      <c r="AA327" s="7"/>
      <c r="AB327" s="7"/>
      <c r="AC327" s="40"/>
      <c r="AD327" s="40"/>
      <c r="AE327" s="40"/>
      <c r="AF327" s="40"/>
      <c r="AG327" s="40"/>
      <c r="AH327" s="40"/>
      <c r="AI327" s="40"/>
    </row>
    <row r="328" spans="1:35" x14ac:dyDescent="0.25">
      <c r="A328" s="7"/>
      <c r="B328" s="94">
        <v>323</v>
      </c>
      <c r="C328" s="94">
        <v>8</v>
      </c>
      <c r="D328" s="95" t="s">
        <v>26</v>
      </c>
      <c r="E328" s="164" t="s">
        <v>259</v>
      </c>
      <c r="F328" s="96"/>
      <c r="G328" s="30"/>
      <c r="H328" s="30"/>
      <c r="I328" s="30"/>
      <c r="J328" s="80"/>
      <c r="K328" s="80"/>
      <c r="L328" s="80"/>
      <c r="M328" s="80"/>
      <c r="N328" s="80"/>
      <c r="O328" s="121">
        <f t="shared" ref="O328:O335" si="39">IF(AND(L328&gt;0,M328&gt;0), L328+M328,0)</f>
        <v>0</v>
      </c>
      <c r="P328" s="121">
        <f t="shared" si="36"/>
        <v>0</v>
      </c>
      <c r="Q328" s="121">
        <f>IF(AND(M2_Metrika2!K328 &lt;&gt; "", M2_Metrika2!K328 &lt;&gt; 0), (L328/M2_Metrika2!K328),0)</f>
        <v>0</v>
      </c>
      <c r="R328" s="121">
        <f t="shared" si="34"/>
        <v>0</v>
      </c>
      <c r="S328" s="121">
        <f t="shared" si="35"/>
        <v>0</v>
      </c>
      <c r="T328" s="121">
        <f>IF(AND(M2_Metrika2!K328 &lt;&gt; "", M2_Metrika2!K328 &lt;&gt; 0), (O328/M2_Metrika2!K328),0)</f>
        <v>0</v>
      </c>
      <c r="U328" s="121">
        <f>IF(AND(M2_Metrika2!K328 &lt;&gt; "", M2_Metrika2!K328 &lt;&gt; 0), (P328/M2_Metrika2!K328),0)</f>
        <v>0</v>
      </c>
      <c r="V328" s="81"/>
      <c r="W328" s="121">
        <f t="shared" si="37"/>
        <v>0</v>
      </c>
      <c r="X328" s="196">
        <f t="shared" si="38"/>
        <v>0</v>
      </c>
      <c r="Y328" s="7"/>
      <c r="Z328" s="7"/>
      <c r="AA328" s="7"/>
      <c r="AB328" s="7"/>
      <c r="AC328" s="40"/>
      <c r="AD328" s="40"/>
      <c r="AE328" s="40"/>
      <c r="AF328" s="40"/>
      <c r="AG328" s="40"/>
      <c r="AH328" s="40"/>
      <c r="AI328" s="40"/>
    </row>
    <row r="329" spans="1:35" x14ac:dyDescent="0.25">
      <c r="A329" s="7"/>
      <c r="B329" s="94">
        <v>324</v>
      </c>
      <c r="C329" s="94">
        <v>9</v>
      </c>
      <c r="D329" s="95" t="s">
        <v>26</v>
      </c>
      <c r="E329" s="164" t="s">
        <v>259</v>
      </c>
      <c r="F329" s="96"/>
      <c r="G329" s="30"/>
      <c r="H329" s="30"/>
      <c r="I329" s="30"/>
      <c r="J329" s="80"/>
      <c r="K329" s="80"/>
      <c r="L329" s="80"/>
      <c r="M329" s="80"/>
      <c r="N329" s="80"/>
      <c r="O329" s="121">
        <f t="shared" si="39"/>
        <v>0</v>
      </c>
      <c r="P329" s="121">
        <f t="shared" si="36"/>
        <v>0</v>
      </c>
      <c r="Q329" s="121">
        <f>IF(AND(M2_Metrika2!K329 &lt;&gt; "", M2_Metrika2!K329 &lt;&gt; 0), (L329/M2_Metrika2!K329),0)</f>
        <v>0</v>
      </c>
      <c r="R329" s="121">
        <f t="shared" si="34"/>
        <v>0</v>
      </c>
      <c r="S329" s="121">
        <f t="shared" si="35"/>
        <v>0</v>
      </c>
      <c r="T329" s="121">
        <f>IF(AND(M2_Metrika2!K329 &lt;&gt; "", M2_Metrika2!K329 &lt;&gt; 0), (O329/M2_Metrika2!K329),0)</f>
        <v>0</v>
      </c>
      <c r="U329" s="121">
        <f>IF(AND(M2_Metrika2!K329 &lt;&gt; "", M2_Metrika2!K329 &lt;&gt; 0), (P329/M2_Metrika2!K329),0)</f>
        <v>0</v>
      </c>
      <c r="V329" s="81"/>
      <c r="W329" s="121">
        <f t="shared" si="37"/>
        <v>0</v>
      </c>
      <c r="X329" s="196">
        <f t="shared" si="38"/>
        <v>0</v>
      </c>
      <c r="Y329" s="7"/>
      <c r="Z329" s="7"/>
      <c r="AA329" s="7"/>
      <c r="AB329" s="7"/>
      <c r="AC329" s="40"/>
      <c r="AD329" s="40"/>
      <c r="AE329" s="40"/>
      <c r="AF329" s="40"/>
      <c r="AG329" s="40"/>
      <c r="AH329" s="40"/>
      <c r="AI329" s="40"/>
    </row>
    <row r="330" spans="1:35" x14ac:dyDescent="0.25">
      <c r="A330" s="7"/>
      <c r="B330" s="94">
        <v>325</v>
      </c>
      <c r="C330" s="94">
        <v>10</v>
      </c>
      <c r="D330" s="95" t="s">
        <v>26</v>
      </c>
      <c r="E330" s="164" t="s">
        <v>259</v>
      </c>
      <c r="F330" s="96"/>
      <c r="G330" s="30"/>
      <c r="H330" s="30"/>
      <c r="I330" s="30"/>
      <c r="J330" s="80"/>
      <c r="K330" s="80"/>
      <c r="L330" s="80"/>
      <c r="M330" s="80"/>
      <c r="N330" s="80"/>
      <c r="O330" s="121">
        <f t="shared" si="39"/>
        <v>0</v>
      </c>
      <c r="P330" s="121">
        <f t="shared" si="36"/>
        <v>0</v>
      </c>
      <c r="Q330" s="121">
        <f>IF(AND(M2_Metrika2!K330 &lt;&gt; "", M2_Metrika2!K330 &lt;&gt; 0), (L330/M2_Metrika2!K330),0)</f>
        <v>0</v>
      </c>
      <c r="R330" s="121">
        <f t="shared" si="34"/>
        <v>0</v>
      </c>
      <c r="S330" s="121">
        <f t="shared" si="35"/>
        <v>0</v>
      </c>
      <c r="T330" s="121">
        <f>IF(AND(M2_Metrika2!K330 &lt;&gt; "", M2_Metrika2!K330 &lt;&gt; 0), (O330/M2_Metrika2!K330),0)</f>
        <v>0</v>
      </c>
      <c r="U330" s="121">
        <f>IF(AND(M2_Metrika2!K330 &lt;&gt; "", M2_Metrika2!K330 &lt;&gt; 0), (P330/M2_Metrika2!K330),0)</f>
        <v>0</v>
      </c>
      <c r="V330" s="81"/>
      <c r="W330" s="121">
        <f t="shared" si="37"/>
        <v>0</v>
      </c>
      <c r="X330" s="196">
        <f t="shared" si="38"/>
        <v>0</v>
      </c>
      <c r="Y330" s="7"/>
      <c r="Z330" s="7"/>
      <c r="AA330" s="7"/>
      <c r="AB330" s="7"/>
      <c r="AC330" s="40"/>
      <c r="AD330" s="40"/>
      <c r="AE330" s="40"/>
      <c r="AF330" s="40"/>
      <c r="AG330" s="40"/>
      <c r="AH330" s="40"/>
      <c r="AI330" s="40"/>
    </row>
    <row r="331" spans="1:35" x14ac:dyDescent="0.25">
      <c r="A331" s="7"/>
      <c r="B331" s="94">
        <v>326</v>
      </c>
      <c r="C331" s="94">
        <v>11</v>
      </c>
      <c r="D331" s="95" t="s">
        <v>26</v>
      </c>
      <c r="E331" s="164" t="s">
        <v>259</v>
      </c>
      <c r="F331" s="96"/>
      <c r="G331" s="30"/>
      <c r="H331" s="30"/>
      <c r="I331" s="30"/>
      <c r="J331" s="80"/>
      <c r="K331" s="80"/>
      <c r="L331" s="80"/>
      <c r="M331" s="80"/>
      <c r="N331" s="80"/>
      <c r="O331" s="121">
        <f t="shared" si="39"/>
        <v>0</v>
      </c>
      <c r="P331" s="121">
        <f t="shared" si="36"/>
        <v>0</v>
      </c>
      <c r="Q331" s="121">
        <f>IF(AND(M2_Metrika2!K331 &lt;&gt; "", M2_Metrika2!K331 &lt;&gt; 0), (L331/M2_Metrika2!K331),0)</f>
        <v>0</v>
      </c>
      <c r="R331" s="121">
        <f t="shared" si="34"/>
        <v>0</v>
      </c>
      <c r="S331" s="121">
        <f t="shared" si="35"/>
        <v>0</v>
      </c>
      <c r="T331" s="121">
        <f>IF(AND(M2_Metrika2!K331 &lt;&gt; "", M2_Metrika2!K331 &lt;&gt; 0), (O331/M2_Metrika2!K331),0)</f>
        <v>0</v>
      </c>
      <c r="U331" s="121">
        <f>IF(AND(M2_Metrika2!K331 &lt;&gt; "", M2_Metrika2!K331 &lt;&gt; 0), (P331/M2_Metrika2!K331),0)</f>
        <v>0</v>
      </c>
      <c r="V331" s="81"/>
      <c r="W331" s="121">
        <f t="shared" si="37"/>
        <v>0</v>
      </c>
      <c r="X331" s="196">
        <f t="shared" si="38"/>
        <v>0</v>
      </c>
      <c r="Y331" s="7"/>
      <c r="Z331" s="7"/>
      <c r="AA331" s="7"/>
      <c r="AB331" s="7"/>
      <c r="AC331" s="40"/>
      <c r="AD331" s="40"/>
      <c r="AE331" s="40"/>
      <c r="AF331" s="40"/>
      <c r="AG331" s="40"/>
      <c r="AH331" s="40"/>
      <c r="AI331" s="40"/>
    </row>
    <row r="332" spans="1:35" x14ac:dyDescent="0.25">
      <c r="A332" s="7"/>
      <c r="B332" s="94">
        <v>327</v>
      </c>
      <c r="C332" s="94">
        <v>12</v>
      </c>
      <c r="D332" s="95" t="s">
        <v>26</v>
      </c>
      <c r="E332" s="164" t="s">
        <v>259</v>
      </c>
      <c r="F332" s="96"/>
      <c r="G332" s="30"/>
      <c r="H332" s="30"/>
      <c r="I332" s="30"/>
      <c r="J332" s="80"/>
      <c r="K332" s="80"/>
      <c r="L332" s="80"/>
      <c r="M332" s="80"/>
      <c r="N332" s="80"/>
      <c r="O332" s="121">
        <f t="shared" si="39"/>
        <v>0</v>
      </c>
      <c r="P332" s="121">
        <f t="shared" si="36"/>
        <v>0</v>
      </c>
      <c r="Q332" s="121">
        <f>IF(AND(M2_Metrika2!K332 &lt;&gt; "", M2_Metrika2!K332 &lt;&gt; 0), (L332/M2_Metrika2!K332),0)</f>
        <v>0</v>
      </c>
      <c r="R332" s="121">
        <f t="shared" si="34"/>
        <v>0</v>
      </c>
      <c r="S332" s="121">
        <f t="shared" si="35"/>
        <v>0</v>
      </c>
      <c r="T332" s="121">
        <f>IF(AND(M2_Metrika2!K332 &lt;&gt; "", M2_Metrika2!K332 &lt;&gt; 0), (O332/M2_Metrika2!K332),0)</f>
        <v>0</v>
      </c>
      <c r="U332" s="121">
        <f>IF(AND(M2_Metrika2!K332 &lt;&gt; "", M2_Metrika2!K332 &lt;&gt; 0), (P332/M2_Metrika2!K332),0)</f>
        <v>0</v>
      </c>
      <c r="V332" s="81"/>
      <c r="W332" s="121">
        <f t="shared" si="37"/>
        <v>0</v>
      </c>
      <c r="X332" s="196">
        <f t="shared" si="38"/>
        <v>0</v>
      </c>
      <c r="Y332" s="7"/>
      <c r="Z332" s="7"/>
      <c r="AA332" s="7"/>
      <c r="AB332" s="7"/>
      <c r="AC332" s="40"/>
      <c r="AD332" s="40"/>
      <c r="AE332" s="40"/>
      <c r="AF332" s="40"/>
      <c r="AG332" s="40"/>
      <c r="AH332" s="40"/>
      <c r="AI332" s="40"/>
    </row>
    <row r="333" spans="1:35" x14ac:dyDescent="0.25">
      <c r="A333" s="7"/>
      <c r="B333" s="94">
        <v>328</v>
      </c>
      <c r="C333" s="94">
        <v>13</v>
      </c>
      <c r="D333" s="95" t="s">
        <v>26</v>
      </c>
      <c r="E333" s="164" t="s">
        <v>259</v>
      </c>
      <c r="F333" s="96"/>
      <c r="G333" s="30"/>
      <c r="H333" s="30"/>
      <c r="I333" s="30"/>
      <c r="J333" s="80"/>
      <c r="K333" s="80"/>
      <c r="L333" s="80"/>
      <c r="M333" s="80"/>
      <c r="N333" s="80"/>
      <c r="O333" s="121">
        <f t="shared" si="39"/>
        <v>0</v>
      </c>
      <c r="P333" s="121">
        <f t="shared" si="36"/>
        <v>0</v>
      </c>
      <c r="Q333" s="121">
        <f>IF(AND(M2_Metrika2!K333 &lt;&gt; "", M2_Metrika2!K333 &lt;&gt; 0), (L333/M2_Metrika2!K333),0)</f>
        <v>0</v>
      </c>
      <c r="R333" s="121">
        <f t="shared" si="34"/>
        <v>0</v>
      </c>
      <c r="S333" s="121">
        <f t="shared" si="35"/>
        <v>0</v>
      </c>
      <c r="T333" s="121">
        <f>IF(AND(M2_Metrika2!K333 &lt;&gt; "", M2_Metrika2!K333 &lt;&gt; 0), (O333/M2_Metrika2!K333),0)</f>
        <v>0</v>
      </c>
      <c r="U333" s="121">
        <f>IF(AND(M2_Metrika2!K333 &lt;&gt; "", M2_Metrika2!K333 &lt;&gt; 0), (P333/M2_Metrika2!K333),0)</f>
        <v>0</v>
      </c>
      <c r="V333" s="81"/>
      <c r="W333" s="121">
        <f t="shared" si="37"/>
        <v>0</v>
      </c>
      <c r="X333" s="196">
        <f t="shared" si="38"/>
        <v>0</v>
      </c>
      <c r="Y333" s="7"/>
      <c r="Z333" s="7"/>
      <c r="AA333" s="7"/>
      <c r="AB333" s="7"/>
      <c r="AC333" s="40"/>
      <c r="AD333" s="40"/>
      <c r="AE333" s="40"/>
      <c r="AF333" s="40"/>
      <c r="AG333" s="40"/>
      <c r="AH333" s="40"/>
      <c r="AI333" s="40"/>
    </row>
    <row r="334" spans="1:35" x14ac:dyDescent="0.25">
      <c r="A334" s="7"/>
      <c r="B334" s="94">
        <v>329</v>
      </c>
      <c r="C334" s="94">
        <v>14</v>
      </c>
      <c r="D334" s="95" t="s">
        <v>26</v>
      </c>
      <c r="E334" s="164" t="s">
        <v>259</v>
      </c>
      <c r="F334" s="96"/>
      <c r="G334" s="30"/>
      <c r="H334" s="30"/>
      <c r="I334" s="30"/>
      <c r="J334" s="80"/>
      <c r="K334" s="80"/>
      <c r="L334" s="80"/>
      <c r="M334" s="80"/>
      <c r="N334" s="80"/>
      <c r="O334" s="121">
        <f t="shared" si="39"/>
        <v>0</v>
      </c>
      <c r="P334" s="121">
        <f t="shared" si="36"/>
        <v>0</v>
      </c>
      <c r="Q334" s="121">
        <f>IF(AND(M2_Metrika2!K334 &lt;&gt; "", M2_Metrika2!K334 &lt;&gt; 0), (L334/M2_Metrika2!K334),0)</f>
        <v>0</v>
      </c>
      <c r="R334" s="121">
        <f t="shared" si="34"/>
        <v>0</v>
      </c>
      <c r="S334" s="121">
        <f t="shared" si="35"/>
        <v>0</v>
      </c>
      <c r="T334" s="121">
        <f>IF(AND(M2_Metrika2!K334 &lt;&gt; "", M2_Metrika2!K334 &lt;&gt; 0), (O334/M2_Metrika2!K334),0)</f>
        <v>0</v>
      </c>
      <c r="U334" s="121">
        <f>IF(AND(M2_Metrika2!K334 &lt;&gt; "", M2_Metrika2!K334 &lt;&gt; 0), (P334/M2_Metrika2!K334),0)</f>
        <v>0</v>
      </c>
      <c r="V334" s="81"/>
      <c r="W334" s="121">
        <f t="shared" si="37"/>
        <v>0</v>
      </c>
      <c r="X334" s="196">
        <f t="shared" si="38"/>
        <v>0</v>
      </c>
      <c r="Y334" s="7"/>
      <c r="Z334" s="7"/>
      <c r="AA334" s="7"/>
      <c r="AB334" s="7"/>
      <c r="AC334" s="40"/>
      <c r="AD334" s="40"/>
      <c r="AE334" s="40"/>
      <c r="AF334" s="40"/>
      <c r="AG334" s="40"/>
      <c r="AH334" s="40"/>
      <c r="AI334" s="40"/>
    </row>
    <row r="335" spans="1:35" ht="15.75" customHeight="1" thickBot="1" x14ac:dyDescent="0.3">
      <c r="A335" s="7"/>
      <c r="B335" s="97">
        <v>330</v>
      </c>
      <c r="C335" s="97">
        <v>15</v>
      </c>
      <c r="D335" s="98" t="s">
        <v>26</v>
      </c>
      <c r="E335" s="164" t="s">
        <v>259</v>
      </c>
      <c r="F335" s="99"/>
      <c r="G335" s="82"/>
      <c r="H335" s="83"/>
      <c r="I335" s="83"/>
      <c r="J335" s="84"/>
      <c r="K335" s="84"/>
      <c r="L335" s="84"/>
      <c r="M335" s="84"/>
      <c r="N335" s="84"/>
      <c r="O335" s="197">
        <f t="shared" si="39"/>
        <v>0</v>
      </c>
      <c r="P335" s="197">
        <f t="shared" si="36"/>
        <v>0</v>
      </c>
      <c r="Q335" s="197">
        <f>IF(AND(M2_Metrika2!K335 &lt;&gt; "", M2_Metrika2!K335 &lt;&gt; 0), (L335/M2_Metrika2!K335),0)</f>
        <v>0</v>
      </c>
      <c r="R335" s="197">
        <f t="shared" si="34"/>
        <v>0</v>
      </c>
      <c r="S335" s="197">
        <f t="shared" si="35"/>
        <v>0</v>
      </c>
      <c r="T335" s="197">
        <f>IF(AND(M2_Metrika2!K335 &lt;&gt; "", M2_Metrika2!K335 &lt;&gt; 0), (O335/M2_Metrika2!K335),0)</f>
        <v>0</v>
      </c>
      <c r="U335" s="197">
        <f>IF(AND(M2_Metrika2!K335 &lt;&gt; "", M2_Metrika2!K335 &lt;&gt; 0), (P335/M2_Metrika2!K335),0)</f>
        <v>0</v>
      </c>
      <c r="V335" s="85"/>
      <c r="W335" s="197">
        <f t="shared" si="37"/>
        <v>0</v>
      </c>
      <c r="X335" s="198">
        <f t="shared" si="38"/>
        <v>0</v>
      </c>
      <c r="Y335" s="7"/>
      <c r="Z335" s="7"/>
      <c r="AA335" s="7"/>
      <c r="AB335" s="7"/>
      <c r="AC335" s="40"/>
      <c r="AD335" s="40"/>
      <c r="AE335" s="40"/>
      <c r="AF335" s="40"/>
      <c r="AG335" s="40"/>
      <c r="AH335" s="40"/>
      <c r="AI335" s="40"/>
    </row>
    <row r="336" spans="1:35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</row>
    <row r="337" spans="2:35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</row>
    <row r="338" spans="2:35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</row>
    <row r="339" spans="2:3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</row>
    <row r="340" spans="2:3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</row>
    <row r="341" spans="2:3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</row>
    <row r="342" spans="2:3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</row>
    <row r="343" spans="2:3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</row>
    <row r="344" spans="2:35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</row>
    <row r="345" spans="2:35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</row>
    <row r="346" spans="2:35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</row>
    <row r="347" spans="2:35" x14ac:dyDescent="0.25">
      <c r="AB347" s="7"/>
      <c r="AC347" s="7"/>
      <c r="AD347" s="7"/>
      <c r="AE347" s="7"/>
      <c r="AF347" s="7"/>
      <c r="AG347" s="7"/>
      <c r="AH347" s="7"/>
      <c r="AI347" s="7"/>
    </row>
  </sheetData>
  <autoFilter ref="B5:X335" xr:uid="{00000000-0009-0000-0000-000008000000}"/>
  <mergeCells count="1">
    <mergeCell ref="AF3:AI3"/>
  </mergeCells>
  <dataValidations count="2">
    <dataValidation type="decimal" operator="greaterThanOrEqual" showInputMessage="1" showErrorMessage="1" sqref="V6:V335 J6:P335" xr:uid="{00000000-0002-0000-0800-000000000000}">
      <formula1>0</formula1>
    </dataValidation>
    <dataValidation type="list" showInputMessage="1" showErrorMessage="1" sqref="G6:I335" xr:uid="{5635CB21-A0D4-4725-9999-0E29114B7A3C}">
      <formula1>"Aktuelni podaci, Procijenjeni podaci"</formula1>
    </dataValidation>
  </dataValidations>
  <pageMargins left="0.7" right="0.7" top="0.75" bottom="0.75" header="0.3" footer="0.3"/>
  <pageSetup orientation="portrait" r:id="rId1"/>
  <headerFooter>
    <oddHeader>&amp;LSB/21/151/07c&amp;R&amp;"Arial"&amp;10&amp;K000000 ECB-PUBLIC&amp;1#_x000D_&amp;"Calibri"&amp;11&amp;K000000&amp;"-,Bold"ECB-CONFIDENTIAL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153919-930D-42CD-860E-1570A75F118C}">
          <x14:formula1>
            <xm:f>'Drop-downs'!$A$5:$A$9</xm:f>
          </x14:formula1>
          <xm:sqref>AC6:AE10 AD11:AE11 AC12:AE335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BL120"/>
  <sheetViews>
    <sheetView zoomScale="70" zoomScaleNormal="70" workbookViewId="0">
      <pane xSplit="6" ySplit="8" topLeftCell="G9" activePane="bottomRight" state="frozen"/>
      <selection pane="topRight" activeCell="H1" sqref="H1"/>
      <selection pane="bottomLeft" activeCell="A5" sqref="A5"/>
      <selection pane="bottomRight" activeCell="F10" sqref="F10"/>
    </sheetView>
  </sheetViews>
  <sheetFormatPr defaultColWidth="9.109375" defaultRowHeight="13.8" x14ac:dyDescent="0.25"/>
  <cols>
    <col min="1" max="1" width="19.44140625" style="13" customWidth="1"/>
    <col min="2" max="2" width="14" style="147" customWidth="1"/>
    <col min="3" max="3" width="16" style="13" customWidth="1"/>
    <col min="4" max="4" width="26.88671875" style="13" customWidth="1"/>
    <col min="5" max="5" width="10.44140625" style="13" customWidth="1"/>
    <col min="6" max="6" width="70.88671875" style="13" bestFit="1" customWidth="1"/>
    <col min="7" max="7" width="25" style="13" customWidth="1"/>
    <col min="8" max="64" width="12.77734375" style="13" customWidth="1"/>
    <col min="65" max="16384" width="9.109375" style="13"/>
  </cols>
  <sheetData>
    <row r="1" spans="1:64" ht="95.25" customHeight="1" x14ac:dyDescent="0.35">
      <c r="A1" s="100" t="s">
        <v>660</v>
      </c>
      <c r="C1" s="102"/>
      <c r="D1" s="102"/>
      <c r="E1" s="102"/>
      <c r="F1" s="7"/>
      <c r="G1" s="7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5.75" customHeight="1" x14ac:dyDescent="0.25">
      <c r="A2" s="7"/>
      <c r="B2" s="165"/>
      <c r="C2" s="102"/>
      <c r="D2" s="102"/>
      <c r="E2" s="102"/>
      <c r="F2" s="7"/>
      <c r="G2" s="76">
        <v>1</v>
      </c>
      <c r="H2" s="76">
        <v>2</v>
      </c>
      <c r="I2" s="76">
        <v>3</v>
      </c>
      <c r="J2" s="76">
        <v>4</v>
      </c>
      <c r="K2" s="76">
        <v>5</v>
      </c>
      <c r="L2" s="76">
        <v>6</v>
      </c>
      <c r="M2" s="76">
        <v>7</v>
      </c>
      <c r="N2" s="76">
        <v>8</v>
      </c>
      <c r="O2" s="76">
        <v>9</v>
      </c>
      <c r="P2" s="76">
        <v>10</v>
      </c>
      <c r="Q2" s="76">
        <v>11</v>
      </c>
      <c r="R2" s="76">
        <v>12</v>
      </c>
      <c r="S2" s="76">
        <v>13</v>
      </c>
      <c r="T2" s="76">
        <v>14</v>
      </c>
      <c r="U2" s="76">
        <v>15</v>
      </c>
      <c r="V2" s="76">
        <v>16</v>
      </c>
      <c r="W2" s="76">
        <v>17</v>
      </c>
      <c r="X2" s="76">
        <v>18</v>
      </c>
      <c r="Y2" s="76">
        <v>19</v>
      </c>
      <c r="Z2" s="76">
        <v>20</v>
      </c>
      <c r="AA2" s="76">
        <v>21</v>
      </c>
      <c r="AB2" s="76">
        <v>22</v>
      </c>
      <c r="AC2" s="76">
        <v>23</v>
      </c>
      <c r="AD2" s="76">
        <v>24</v>
      </c>
      <c r="AE2" s="76">
        <v>25</v>
      </c>
      <c r="AF2" s="76">
        <v>26</v>
      </c>
      <c r="AG2" s="76">
        <v>27</v>
      </c>
      <c r="AH2" s="76">
        <v>28</v>
      </c>
      <c r="AI2" s="76">
        <v>29</v>
      </c>
      <c r="AJ2" s="76">
        <v>30</v>
      </c>
      <c r="AK2" s="76">
        <v>31</v>
      </c>
      <c r="AL2" s="76">
        <v>32</v>
      </c>
      <c r="AM2" s="76">
        <v>33</v>
      </c>
      <c r="AN2" s="76">
        <v>34</v>
      </c>
      <c r="AO2" s="76">
        <v>35</v>
      </c>
      <c r="AP2" s="76">
        <v>36</v>
      </c>
      <c r="AQ2" s="76">
        <v>37</v>
      </c>
      <c r="AR2" s="76">
        <v>38</v>
      </c>
      <c r="AS2" s="76">
        <v>39</v>
      </c>
      <c r="AT2" s="76">
        <v>40</v>
      </c>
      <c r="AU2" s="76">
        <v>41</v>
      </c>
      <c r="AV2" s="76">
        <v>42</v>
      </c>
      <c r="AW2" s="76">
        <v>43</v>
      </c>
      <c r="AX2" s="76">
        <v>44</v>
      </c>
      <c r="AY2" s="76">
        <v>45</v>
      </c>
      <c r="AZ2" s="76">
        <v>46</v>
      </c>
      <c r="BA2" s="76">
        <v>47</v>
      </c>
      <c r="BB2" s="76">
        <v>48</v>
      </c>
      <c r="BC2" s="76">
        <v>49</v>
      </c>
      <c r="BD2" s="76">
        <v>50</v>
      </c>
      <c r="BE2" s="76">
        <v>51</v>
      </c>
      <c r="BF2" s="76">
        <v>52</v>
      </c>
      <c r="BG2" s="76">
        <v>53</v>
      </c>
      <c r="BH2" s="76">
        <v>54</v>
      </c>
      <c r="BI2" s="76">
        <v>55</v>
      </c>
      <c r="BJ2" s="76">
        <v>56</v>
      </c>
      <c r="BK2" s="76">
        <v>57</v>
      </c>
      <c r="BL2" s="76">
        <v>58</v>
      </c>
    </row>
    <row r="3" spans="1:64" ht="15.75" hidden="1" customHeight="1" x14ac:dyDescent="0.25">
      <c r="A3" s="7"/>
      <c r="B3" s="165"/>
      <c r="C3" s="102"/>
      <c r="D3" s="102"/>
      <c r="E3" s="102"/>
      <c r="F3" s="7"/>
      <c r="G3" s="76" t="s">
        <v>173</v>
      </c>
      <c r="H3" s="76" t="s">
        <v>174</v>
      </c>
      <c r="I3" s="76" t="s">
        <v>174</v>
      </c>
      <c r="J3" s="76" t="s">
        <v>174</v>
      </c>
      <c r="K3" s="76" t="s">
        <v>174</v>
      </c>
      <c r="L3" s="76" t="s">
        <v>174</v>
      </c>
      <c r="M3" s="76" t="s">
        <v>174</v>
      </c>
      <c r="N3" s="76" t="s">
        <v>174</v>
      </c>
      <c r="O3" s="76" t="s">
        <v>174</v>
      </c>
      <c r="P3" s="76" t="s">
        <v>174</v>
      </c>
      <c r="Q3" s="76" t="s">
        <v>174</v>
      </c>
      <c r="R3" s="76" t="s">
        <v>174</v>
      </c>
      <c r="S3" s="76" t="s">
        <v>174</v>
      </c>
      <c r="T3" s="76" t="s">
        <v>174</v>
      </c>
      <c r="U3" s="76" t="s">
        <v>174</v>
      </c>
      <c r="V3" s="76" t="s">
        <v>174</v>
      </c>
      <c r="W3" s="76" t="s">
        <v>175</v>
      </c>
      <c r="X3" s="76" t="s">
        <v>175</v>
      </c>
      <c r="Y3" s="76" t="s">
        <v>175</v>
      </c>
      <c r="Z3" s="76" t="s">
        <v>175</v>
      </c>
      <c r="AA3" s="76" t="s">
        <v>175</v>
      </c>
      <c r="AB3" s="76" t="s">
        <v>175</v>
      </c>
      <c r="AC3" s="76" t="s">
        <v>175</v>
      </c>
      <c r="AD3" s="76" t="s">
        <v>175</v>
      </c>
      <c r="AE3" s="76" t="s">
        <v>175</v>
      </c>
      <c r="AF3" s="76" t="s">
        <v>175</v>
      </c>
      <c r="AG3" s="76" t="s">
        <v>175</v>
      </c>
      <c r="AH3" s="76" t="s">
        <v>175</v>
      </c>
      <c r="AI3" s="76" t="s">
        <v>175</v>
      </c>
      <c r="AJ3" s="76" t="s">
        <v>175</v>
      </c>
      <c r="AK3" s="76" t="s">
        <v>175</v>
      </c>
      <c r="AL3" s="76" t="s">
        <v>175</v>
      </c>
      <c r="AM3" s="76" t="s">
        <v>173</v>
      </c>
      <c r="AN3" s="76" t="s">
        <v>173</v>
      </c>
      <c r="AO3" s="76" t="s">
        <v>173</v>
      </c>
      <c r="AP3" s="76" t="s">
        <v>173</v>
      </c>
      <c r="AQ3" s="76" t="s">
        <v>173</v>
      </c>
      <c r="AR3" s="76" t="s">
        <v>173</v>
      </c>
      <c r="AS3" s="76" t="s">
        <v>173</v>
      </c>
      <c r="AT3" s="76" t="s">
        <v>173</v>
      </c>
      <c r="AU3" s="76" t="s">
        <v>173</v>
      </c>
      <c r="AV3" s="76" t="s">
        <v>173</v>
      </c>
      <c r="AW3" s="76" t="s">
        <v>173</v>
      </c>
      <c r="AX3" s="76" t="s">
        <v>173</v>
      </c>
      <c r="AY3" s="76" t="s">
        <v>173</v>
      </c>
      <c r="AZ3" s="76" t="s">
        <v>173</v>
      </c>
      <c r="BA3" s="76" t="s">
        <v>173</v>
      </c>
      <c r="BB3" s="76" t="s">
        <v>173</v>
      </c>
      <c r="BC3" s="76" t="s">
        <v>173</v>
      </c>
      <c r="BD3" s="76" t="s">
        <v>173</v>
      </c>
      <c r="BE3" s="76" t="s">
        <v>173</v>
      </c>
      <c r="BF3" s="76" t="s">
        <v>173</v>
      </c>
      <c r="BG3" s="76" t="s">
        <v>173</v>
      </c>
      <c r="BH3" s="76" t="s">
        <v>173</v>
      </c>
      <c r="BI3" s="76" t="s">
        <v>173</v>
      </c>
      <c r="BJ3" s="76" t="s">
        <v>173</v>
      </c>
      <c r="BK3" s="76" t="s">
        <v>173</v>
      </c>
      <c r="BL3" s="76" t="s">
        <v>173</v>
      </c>
    </row>
    <row r="4" spans="1:64" ht="15.75" hidden="1" customHeight="1" thickBot="1" x14ac:dyDescent="0.3">
      <c r="A4" s="7"/>
      <c r="B4" s="165"/>
      <c r="C4" s="102"/>
      <c r="D4" s="102"/>
      <c r="E4" s="102"/>
      <c r="F4" s="7"/>
      <c r="G4" s="76" t="s">
        <v>149</v>
      </c>
      <c r="H4" s="76" t="s">
        <v>183</v>
      </c>
      <c r="I4" s="76" t="s">
        <v>184</v>
      </c>
      <c r="J4" s="76" t="s">
        <v>185</v>
      </c>
      <c r="K4" s="76" t="s">
        <v>150</v>
      </c>
      <c r="L4" s="76" t="s">
        <v>150</v>
      </c>
      <c r="M4" s="76" t="s">
        <v>150</v>
      </c>
      <c r="N4" s="76" t="s">
        <v>151</v>
      </c>
      <c r="O4" s="76" t="s">
        <v>186</v>
      </c>
      <c r="P4" s="76" t="s">
        <v>187</v>
      </c>
      <c r="Q4" s="76" t="s">
        <v>188</v>
      </c>
      <c r="R4" s="76" t="s">
        <v>189</v>
      </c>
      <c r="S4" s="76" t="s">
        <v>156</v>
      </c>
      <c r="T4" s="76" t="s">
        <v>157</v>
      </c>
      <c r="U4" s="76" t="s">
        <v>158</v>
      </c>
      <c r="V4" s="76" t="s">
        <v>191</v>
      </c>
      <c r="W4" s="76" t="s">
        <v>160</v>
      </c>
      <c r="X4" s="76" t="s">
        <v>28</v>
      </c>
      <c r="Y4" s="76" t="s">
        <v>29</v>
      </c>
      <c r="Z4" s="76" t="s">
        <v>30</v>
      </c>
      <c r="AA4" s="76" t="s">
        <v>31</v>
      </c>
      <c r="AB4" s="76" t="s">
        <v>176</v>
      </c>
      <c r="AC4" s="76" t="s">
        <v>192</v>
      </c>
      <c r="AD4" s="76" t="s">
        <v>177</v>
      </c>
      <c r="AE4" s="76" t="s">
        <v>193</v>
      </c>
      <c r="AF4" s="76" t="s">
        <v>164</v>
      </c>
      <c r="AG4" s="76" t="s">
        <v>165</v>
      </c>
      <c r="AH4" s="76" t="s">
        <v>32</v>
      </c>
      <c r="AI4" s="76" t="s">
        <v>33</v>
      </c>
      <c r="AJ4" s="76" t="s">
        <v>34</v>
      </c>
      <c r="AK4" s="76" t="s">
        <v>35</v>
      </c>
      <c r="AL4" s="76" t="s">
        <v>36</v>
      </c>
      <c r="AM4" s="76" t="s">
        <v>199</v>
      </c>
      <c r="AN4" s="76" t="s">
        <v>166</v>
      </c>
      <c r="AO4" s="76" t="s">
        <v>167</v>
      </c>
      <c r="AP4" s="76" t="s">
        <v>200</v>
      </c>
      <c r="AQ4" s="76" t="s">
        <v>201</v>
      </c>
      <c r="AR4" s="76" t="s">
        <v>168</v>
      </c>
      <c r="AS4" s="76" t="s">
        <v>194</v>
      </c>
      <c r="AT4" s="76" t="s">
        <v>195</v>
      </c>
      <c r="AU4" s="76" t="s">
        <v>197</v>
      </c>
      <c r="AV4" s="76" t="s">
        <v>196</v>
      </c>
      <c r="AW4" s="76" t="s">
        <v>198</v>
      </c>
      <c r="AX4" s="76" t="s">
        <v>183</v>
      </c>
      <c r="AY4" s="76" t="s">
        <v>442</v>
      </c>
      <c r="AZ4" s="76" t="s">
        <v>443</v>
      </c>
      <c r="BA4" s="76" t="s">
        <v>150</v>
      </c>
      <c r="BB4" s="76" t="s">
        <v>444</v>
      </c>
      <c r="BC4" s="76" t="s">
        <v>445</v>
      </c>
      <c r="BD4" s="76" t="s">
        <v>151</v>
      </c>
      <c r="BE4" s="76" t="s">
        <v>169</v>
      </c>
      <c r="BF4" s="76" t="s">
        <v>170</v>
      </c>
      <c r="BG4" s="76" t="s">
        <v>154</v>
      </c>
      <c r="BH4" s="76" t="s">
        <v>155</v>
      </c>
      <c r="BI4" s="76" t="s">
        <v>171</v>
      </c>
      <c r="BJ4" s="76" t="s">
        <v>157</v>
      </c>
      <c r="BK4" s="76" t="s">
        <v>158</v>
      </c>
      <c r="BL4" s="76" t="s">
        <v>172</v>
      </c>
    </row>
    <row r="5" spans="1:64" ht="15.75" hidden="1" customHeight="1" thickBot="1" x14ac:dyDescent="0.3">
      <c r="A5" s="7"/>
      <c r="B5" s="165"/>
      <c r="C5" s="102"/>
      <c r="D5" s="102"/>
      <c r="E5" s="102"/>
      <c r="F5" s="7"/>
      <c r="G5" s="76"/>
      <c r="H5" s="76"/>
      <c r="I5" s="104" t="s">
        <v>442</v>
      </c>
      <c r="J5" s="104" t="s">
        <v>443</v>
      </c>
      <c r="K5" s="76"/>
      <c r="L5" s="104" t="s">
        <v>444</v>
      </c>
      <c r="M5" s="76" t="s">
        <v>446</v>
      </c>
      <c r="N5" s="76"/>
      <c r="O5" s="76" t="s">
        <v>178</v>
      </c>
      <c r="P5" s="76" t="s">
        <v>179</v>
      </c>
      <c r="Q5" s="76" t="s">
        <v>180</v>
      </c>
      <c r="R5" s="76" t="s">
        <v>190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 t="s">
        <v>442</v>
      </c>
      <c r="AZ5" s="76" t="s">
        <v>443</v>
      </c>
      <c r="BA5" s="76"/>
      <c r="BB5" s="76" t="s">
        <v>444</v>
      </c>
      <c r="BC5" s="76" t="s">
        <v>445</v>
      </c>
      <c r="BD5" s="76"/>
      <c r="BE5" s="76" t="s">
        <v>169</v>
      </c>
      <c r="BF5" s="76" t="s">
        <v>170</v>
      </c>
      <c r="BG5" s="76" t="s">
        <v>154</v>
      </c>
      <c r="BH5" s="76" t="s">
        <v>155</v>
      </c>
      <c r="BI5" s="76"/>
      <c r="BJ5" s="76"/>
      <c r="BK5" s="76"/>
      <c r="BL5" s="76"/>
    </row>
    <row r="6" spans="1:64" ht="15.75" hidden="1" customHeight="1" thickBot="1" x14ac:dyDescent="0.3">
      <c r="A6" s="7"/>
      <c r="B6" s="165"/>
      <c r="C6" s="102"/>
      <c r="D6" s="102"/>
      <c r="E6" s="102"/>
      <c r="F6" s="7"/>
      <c r="G6" s="76"/>
      <c r="H6" s="76"/>
      <c r="I6" s="104"/>
      <c r="J6" s="76"/>
      <c r="K6" s="76"/>
      <c r="L6" s="76"/>
      <c r="M6" s="76"/>
      <c r="N6" s="76"/>
      <c r="O6" s="76"/>
      <c r="P6" s="76" t="s">
        <v>181</v>
      </c>
      <c r="Q6" s="76" t="s">
        <v>182</v>
      </c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 t="s">
        <v>4</v>
      </c>
      <c r="BA6" s="76"/>
      <c r="BB6" s="76"/>
      <c r="BC6" s="76"/>
      <c r="BD6" s="76"/>
      <c r="BE6" s="76"/>
      <c r="BF6" s="76" t="s">
        <v>170</v>
      </c>
      <c r="BG6" s="76" t="s">
        <v>154</v>
      </c>
      <c r="BH6" s="76"/>
      <c r="BI6" s="76"/>
      <c r="BJ6" s="76"/>
      <c r="BK6" s="76"/>
      <c r="BL6" s="76"/>
    </row>
    <row r="7" spans="1:64" ht="26.25" customHeight="1" thickBot="1" x14ac:dyDescent="0.3">
      <c r="F7" s="169" t="s">
        <v>203</v>
      </c>
      <c r="G7" s="171" t="s">
        <v>204</v>
      </c>
      <c r="H7" s="217" t="s">
        <v>257</v>
      </c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6" t="s">
        <v>256</v>
      </c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4" t="s">
        <v>255</v>
      </c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</row>
    <row r="8" spans="1:64" ht="177.6" customHeight="1" thickBot="1" x14ac:dyDescent="0.3">
      <c r="A8" s="67" t="s">
        <v>57</v>
      </c>
      <c r="B8" s="105" t="s">
        <v>622</v>
      </c>
      <c r="C8" s="106" t="s">
        <v>146</v>
      </c>
      <c r="D8" s="106" t="s">
        <v>500</v>
      </c>
      <c r="E8" s="106" t="s">
        <v>147</v>
      </c>
      <c r="F8" s="107" t="s">
        <v>148</v>
      </c>
      <c r="G8" s="171" t="s">
        <v>149</v>
      </c>
      <c r="H8" s="171" t="s">
        <v>183</v>
      </c>
      <c r="I8" s="174" t="s">
        <v>447</v>
      </c>
      <c r="J8" s="174" t="s">
        <v>448</v>
      </c>
      <c r="K8" s="174" t="s">
        <v>150</v>
      </c>
      <c r="L8" s="174" t="s">
        <v>444</v>
      </c>
      <c r="M8" s="174" t="s">
        <v>449</v>
      </c>
      <c r="N8" s="174" t="s">
        <v>151</v>
      </c>
      <c r="O8" s="174" t="s">
        <v>152</v>
      </c>
      <c r="P8" s="174" t="s">
        <v>153</v>
      </c>
      <c r="Q8" s="174" t="s">
        <v>154</v>
      </c>
      <c r="R8" s="174" t="s">
        <v>155</v>
      </c>
      <c r="S8" s="174" t="s">
        <v>156</v>
      </c>
      <c r="T8" s="174" t="s">
        <v>157</v>
      </c>
      <c r="U8" s="174" t="s">
        <v>158</v>
      </c>
      <c r="V8" s="174" t="s">
        <v>159</v>
      </c>
      <c r="W8" s="172" t="s">
        <v>160</v>
      </c>
      <c r="X8" s="172" t="s">
        <v>599</v>
      </c>
      <c r="Y8" s="172" t="s">
        <v>600</v>
      </c>
      <c r="Z8" s="172" t="s">
        <v>601</v>
      </c>
      <c r="AA8" s="172" t="s">
        <v>602</v>
      </c>
      <c r="AB8" s="172" t="s">
        <v>589</v>
      </c>
      <c r="AC8" s="173" t="s">
        <v>590</v>
      </c>
      <c r="AD8" s="173" t="s">
        <v>591</v>
      </c>
      <c r="AE8" s="173" t="s">
        <v>592</v>
      </c>
      <c r="AF8" s="173" t="s">
        <v>593</v>
      </c>
      <c r="AG8" s="172" t="s">
        <v>165</v>
      </c>
      <c r="AH8" s="172" t="s">
        <v>594</v>
      </c>
      <c r="AI8" s="172" t="s">
        <v>595</v>
      </c>
      <c r="AJ8" s="172" t="s">
        <v>596</v>
      </c>
      <c r="AK8" s="172" t="s">
        <v>597</v>
      </c>
      <c r="AL8" s="172" t="s">
        <v>598</v>
      </c>
      <c r="AM8" s="175" t="s">
        <v>603</v>
      </c>
      <c r="AN8" s="175" t="s">
        <v>604</v>
      </c>
      <c r="AO8" s="173" t="s">
        <v>605</v>
      </c>
      <c r="AP8" s="173" t="s">
        <v>606</v>
      </c>
      <c r="AQ8" s="173" t="s">
        <v>607</v>
      </c>
      <c r="AR8" s="173" t="s">
        <v>608</v>
      </c>
      <c r="AS8" s="173" t="s">
        <v>609</v>
      </c>
      <c r="AT8" s="173" t="s">
        <v>610</v>
      </c>
      <c r="AU8" s="173" t="s">
        <v>612</v>
      </c>
      <c r="AV8" s="173" t="s">
        <v>611</v>
      </c>
      <c r="AW8" s="173" t="s">
        <v>613</v>
      </c>
      <c r="AX8" s="173" t="s">
        <v>183</v>
      </c>
      <c r="AY8" s="173" t="s">
        <v>442</v>
      </c>
      <c r="AZ8" s="173" t="s">
        <v>443</v>
      </c>
      <c r="BA8" s="173" t="s">
        <v>150</v>
      </c>
      <c r="BB8" s="173" t="s">
        <v>614</v>
      </c>
      <c r="BC8" s="173" t="s">
        <v>615</v>
      </c>
      <c r="BD8" s="173" t="s">
        <v>151</v>
      </c>
      <c r="BE8" s="173" t="s">
        <v>616</v>
      </c>
      <c r="BF8" s="173" t="s">
        <v>170</v>
      </c>
      <c r="BG8" s="173" t="s">
        <v>154</v>
      </c>
      <c r="BH8" s="173" t="s">
        <v>617</v>
      </c>
      <c r="BI8" s="173" t="s">
        <v>618</v>
      </c>
      <c r="BJ8" s="173" t="s">
        <v>619</v>
      </c>
      <c r="BK8" s="173" t="s">
        <v>620</v>
      </c>
      <c r="BL8" s="173" t="s">
        <v>621</v>
      </c>
    </row>
    <row r="9" spans="1:64" customFormat="1" ht="14.4" x14ac:dyDescent="0.3">
      <c r="A9" s="9">
        <v>1</v>
      </c>
      <c r="B9" s="3" t="s">
        <v>623</v>
      </c>
      <c r="C9" s="6" t="s">
        <v>43</v>
      </c>
      <c r="D9" s="2" t="s">
        <v>135</v>
      </c>
      <c r="E9" s="1">
        <v>2024</v>
      </c>
      <c r="F9" s="5" t="s">
        <v>626</v>
      </c>
      <c r="G9" s="170"/>
      <c r="H9" s="181">
        <f t="shared" ref="H9:H28" si="0">I9+J9</f>
        <v>0</v>
      </c>
      <c r="I9" s="182"/>
      <c r="J9" s="182"/>
      <c r="K9" s="182"/>
      <c r="L9" s="183"/>
      <c r="M9" s="183"/>
      <c r="N9" s="181">
        <f>O9+R9</f>
        <v>0</v>
      </c>
      <c r="O9" s="181">
        <f>P9+Q9</f>
        <v>0</v>
      </c>
      <c r="P9" s="182"/>
      <c r="Q9" s="182"/>
      <c r="R9" s="182"/>
      <c r="S9" s="184">
        <f t="shared" ref="S9:S40" si="1">IF(H9=0,0,O9/H9)</f>
        <v>0</v>
      </c>
      <c r="T9" s="184">
        <f t="shared" ref="T9:T40" si="2">IF(I9=0,0,P9/I9)</f>
        <v>0</v>
      </c>
      <c r="U9" s="184">
        <f t="shared" ref="U9:U40" si="3">IF(J9=0,0,Q9/J9)</f>
        <v>0</v>
      </c>
      <c r="V9" s="184">
        <f t="shared" ref="V9:V40" si="4">IF(K9=0,0,R9/K9)</f>
        <v>0</v>
      </c>
      <c r="W9" s="184">
        <f t="shared" ref="W9:W40" si="5">IF(H9=0,0,AD9/H9)</f>
        <v>0</v>
      </c>
      <c r="X9" s="185"/>
      <c r="Y9" s="185"/>
      <c r="Z9" s="185"/>
      <c r="AA9" s="185"/>
      <c r="AB9" s="182"/>
      <c r="AC9" s="182"/>
      <c r="AD9" s="181">
        <f>AE9+AF9</f>
        <v>0</v>
      </c>
      <c r="AE9" s="182"/>
      <c r="AF9" s="182"/>
      <c r="AG9" s="186"/>
      <c r="AH9" s="185"/>
      <c r="AI9" s="185"/>
      <c r="AJ9" s="185"/>
      <c r="AK9" s="185"/>
      <c r="AL9" s="185"/>
      <c r="AM9" s="183"/>
      <c r="AN9" s="183"/>
      <c r="AO9" s="182"/>
      <c r="AP9" s="183"/>
      <c r="AQ9" s="183"/>
      <c r="AR9" s="183"/>
      <c r="AS9" s="183"/>
      <c r="AT9" s="183"/>
      <c r="AU9" s="183"/>
      <c r="AV9" s="183"/>
      <c r="AW9" s="182"/>
      <c r="AX9" s="181">
        <f>AY9+AZ9</f>
        <v>0</v>
      </c>
      <c r="AY9" s="182"/>
      <c r="AZ9" s="182"/>
      <c r="BA9" s="182"/>
      <c r="BB9" s="183"/>
      <c r="BC9" s="183"/>
      <c r="BD9" s="181">
        <f>BE9+BH9</f>
        <v>0</v>
      </c>
      <c r="BE9" s="181">
        <f t="shared" ref="BE9:BE28" si="6">BF9+BG9</f>
        <v>0</v>
      </c>
      <c r="BF9" s="182"/>
      <c r="BG9" s="182"/>
      <c r="BH9" s="181">
        <f t="shared" ref="BH9:BH24" si="7">AO9+AW9</f>
        <v>0</v>
      </c>
      <c r="BI9" s="187">
        <f t="shared" ref="BI9:BI40" si="8">IFERROR(BE9/AX9,0)</f>
        <v>0</v>
      </c>
      <c r="BJ9" s="184">
        <f t="shared" ref="BJ9:BJ40" si="9">IFERROR(BF9/AY9,0)</f>
        <v>0</v>
      </c>
      <c r="BK9" s="184">
        <f t="shared" ref="BK9:BK40" si="10">IFERROR(BG9/AZ9,0)</f>
        <v>0</v>
      </c>
      <c r="BL9" s="187">
        <f t="shared" ref="BL9:BL40" si="11">IFERROR(BH9/BA9,0)</f>
        <v>0</v>
      </c>
    </row>
    <row r="10" spans="1:64" customFormat="1" ht="14.4" x14ac:dyDescent="0.3">
      <c r="A10" s="9">
        <v>2</v>
      </c>
      <c r="B10" s="3" t="s">
        <v>624</v>
      </c>
      <c r="C10" s="6" t="s">
        <v>43</v>
      </c>
      <c r="D10" s="2" t="s">
        <v>135</v>
      </c>
      <c r="E10" s="1">
        <v>2024</v>
      </c>
      <c r="F10" s="5" t="s">
        <v>626</v>
      </c>
      <c r="G10" s="170"/>
      <c r="H10" s="181">
        <f t="shared" si="0"/>
        <v>0</v>
      </c>
      <c r="I10" s="182"/>
      <c r="J10" s="182"/>
      <c r="K10" s="182"/>
      <c r="L10" s="183"/>
      <c r="M10" s="183"/>
      <c r="N10" s="181">
        <f t="shared" ref="N10:N15" si="12">O10+R10</f>
        <v>0</v>
      </c>
      <c r="O10" s="181">
        <f t="shared" ref="O10:O73" si="13">P10+Q10</f>
        <v>0</v>
      </c>
      <c r="P10" s="182"/>
      <c r="Q10" s="182"/>
      <c r="R10" s="182"/>
      <c r="S10" s="184">
        <f t="shared" si="1"/>
        <v>0</v>
      </c>
      <c r="T10" s="184">
        <f t="shared" si="2"/>
        <v>0</v>
      </c>
      <c r="U10" s="184">
        <f t="shared" si="3"/>
        <v>0</v>
      </c>
      <c r="V10" s="184">
        <f t="shared" si="4"/>
        <v>0</v>
      </c>
      <c r="W10" s="184">
        <f t="shared" si="5"/>
        <v>0</v>
      </c>
      <c r="X10" s="185"/>
      <c r="Y10" s="185"/>
      <c r="Z10" s="185"/>
      <c r="AA10" s="185"/>
      <c r="AB10" s="182"/>
      <c r="AC10" s="182"/>
      <c r="AD10" s="181">
        <f>AE10+AF10</f>
        <v>0</v>
      </c>
      <c r="AE10" s="182"/>
      <c r="AF10" s="182"/>
      <c r="AG10" s="186"/>
      <c r="AH10" s="185"/>
      <c r="AI10" s="185"/>
      <c r="AJ10" s="185"/>
      <c r="AK10" s="185"/>
      <c r="AL10" s="185"/>
      <c r="AM10" s="183"/>
      <c r="AN10" s="183"/>
      <c r="AO10" s="182"/>
      <c r="AP10" s="183"/>
      <c r="AQ10" s="183"/>
      <c r="AR10" s="183"/>
      <c r="AS10" s="183"/>
      <c r="AT10" s="183"/>
      <c r="AU10" s="183"/>
      <c r="AV10" s="183"/>
      <c r="AW10" s="182"/>
      <c r="AX10" s="181">
        <f t="shared" ref="AX10:AX28" si="14">AY10+AZ10</f>
        <v>0</v>
      </c>
      <c r="AY10" s="182"/>
      <c r="AZ10" s="182"/>
      <c r="BA10" s="182"/>
      <c r="BB10" s="183"/>
      <c r="BC10" s="183"/>
      <c r="BD10" s="181">
        <f t="shared" ref="BD10:BD28" si="15">BE10+BH10</f>
        <v>0</v>
      </c>
      <c r="BE10" s="181">
        <f t="shared" si="6"/>
        <v>0</v>
      </c>
      <c r="BF10" s="182"/>
      <c r="BG10" s="182"/>
      <c r="BH10" s="181">
        <f t="shared" si="7"/>
        <v>0</v>
      </c>
      <c r="BI10" s="187">
        <f t="shared" si="8"/>
        <v>0</v>
      </c>
      <c r="BJ10" s="184">
        <f t="shared" si="9"/>
        <v>0</v>
      </c>
      <c r="BK10" s="184">
        <f t="shared" si="10"/>
        <v>0</v>
      </c>
      <c r="BL10" s="187">
        <f t="shared" si="11"/>
        <v>0</v>
      </c>
    </row>
    <row r="11" spans="1:64" customFormat="1" ht="14.4" x14ac:dyDescent="0.3">
      <c r="A11" s="9">
        <v>3</v>
      </c>
      <c r="B11" s="3" t="s">
        <v>627</v>
      </c>
      <c r="C11" s="6" t="s">
        <v>43</v>
      </c>
      <c r="D11" s="2" t="s">
        <v>135</v>
      </c>
      <c r="E11" s="1">
        <v>2024</v>
      </c>
      <c r="F11" s="5" t="s">
        <v>626</v>
      </c>
      <c r="G11" s="170"/>
      <c r="H11" s="181">
        <f t="shared" si="0"/>
        <v>0</v>
      </c>
      <c r="I11" s="182"/>
      <c r="J11" s="182"/>
      <c r="K11" s="182"/>
      <c r="L11" s="183"/>
      <c r="M11" s="183"/>
      <c r="N11" s="181">
        <f t="shared" si="12"/>
        <v>0</v>
      </c>
      <c r="O11" s="181">
        <f t="shared" si="13"/>
        <v>0</v>
      </c>
      <c r="P11" s="182"/>
      <c r="Q11" s="182"/>
      <c r="R11" s="182"/>
      <c r="S11" s="184">
        <f t="shared" si="1"/>
        <v>0</v>
      </c>
      <c r="T11" s="184">
        <f t="shared" si="2"/>
        <v>0</v>
      </c>
      <c r="U11" s="184">
        <f t="shared" si="3"/>
        <v>0</v>
      </c>
      <c r="V11" s="184">
        <f t="shared" si="4"/>
        <v>0</v>
      </c>
      <c r="W11" s="184">
        <f t="shared" si="5"/>
        <v>0</v>
      </c>
      <c r="X11" s="185"/>
      <c r="Y11" s="185"/>
      <c r="Z11" s="185"/>
      <c r="AA11" s="185"/>
      <c r="AB11" s="182"/>
      <c r="AC11" s="182"/>
      <c r="AD11" s="181">
        <f t="shared" ref="AD11:AD28" si="16">AE11+AF11</f>
        <v>0</v>
      </c>
      <c r="AE11" s="182"/>
      <c r="AF11" s="182"/>
      <c r="AG11" s="186"/>
      <c r="AH11" s="185"/>
      <c r="AI11" s="185"/>
      <c r="AJ11" s="185"/>
      <c r="AK11" s="185"/>
      <c r="AL11" s="185"/>
      <c r="AM11" s="183"/>
      <c r="AN11" s="183"/>
      <c r="AO11" s="182"/>
      <c r="AP11" s="183"/>
      <c r="AQ11" s="183"/>
      <c r="AR11" s="183"/>
      <c r="AS11" s="183"/>
      <c r="AT11" s="183"/>
      <c r="AU11" s="183"/>
      <c r="AV11" s="183"/>
      <c r="AW11" s="182"/>
      <c r="AX11" s="181">
        <f t="shared" si="14"/>
        <v>0</v>
      </c>
      <c r="AY11" s="182"/>
      <c r="AZ11" s="182"/>
      <c r="BA11" s="182"/>
      <c r="BB11" s="183"/>
      <c r="BC11" s="183"/>
      <c r="BD11" s="181">
        <f t="shared" si="15"/>
        <v>0</v>
      </c>
      <c r="BE11" s="181">
        <f t="shared" si="6"/>
        <v>0</v>
      </c>
      <c r="BF11" s="182"/>
      <c r="BG11" s="182"/>
      <c r="BH11" s="181">
        <f t="shared" si="7"/>
        <v>0</v>
      </c>
      <c r="BI11" s="187">
        <f t="shared" si="8"/>
        <v>0</v>
      </c>
      <c r="BJ11" s="184">
        <f t="shared" si="9"/>
        <v>0</v>
      </c>
      <c r="BK11" s="184">
        <f t="shared" si="10"/>
        <v>0</v>
      </c>
      <c r="BL11" s="187">
        <f t="shared" si="11"/>
        <v>0</v>
      </c>
    </row>
    <row r="12" spans="1:64" customFormat="1" ht="14.4" x14ac:dyDescent="0.3">
      <c r="A12" s="9">
        <v>4</v>
      </c>
      <c r="B12" s="3" t="s">
        <v>436</v>
      </c>
      <c r="C12" s="6" t="s">
        <v>43</v>
      </c>
      <c r="D12" s="2" t="s">
        <v>135</v>
      </c>
      <c r="E12" s="1">
        <v>2024</v>
      </c>
      <c r="F12" s="5" t="s">
        <v>626</v>
      </c>
      <c r="G12" s="170"/>
      <c r="H12" s="181">
        <f t="shared" si="0"/>
        <v>0</v>
      </c>
      <c r="I12" s="182"/>
      <c r="J12" s="182"/>
      <c r="K12" s="182"/>
      <c r="L12" s="183"/>
      <c r="M12" s="183"/>
      <c r="N12" s="181">
        <f t="shared" si="12"/>
        <v>0</v>
      </c>
      <c r="O12" s="181">
        <f t="shared" si="13"/>
        <v>0</v>
      </c>
      <c r="P12" s="182"/>
      <c r="Q12" s="182"/>
      <c r="R12" s="182"/>
      <c r="S12" s="184">
        <f t="shared" si="1"/>
        <v>0</v>
      </c>
      <c r="T12" s="184">
        <f t="shared" si="2"/>
        <v>0</v>
      </c>
      <c r="U12" s="184">
        <f t="shared" si="3"/>
        <v>0</v>
      </c>
      <c r="V12" s="184">
        <f t="shared" si="4"/>
        <v>0</v>
      </c>
      <c r="W12" s="184">
        <f t="shared" si="5"/>
        <v>0</v>
      </c>
      <c r="X12" s="185"/>
      <c r="Y12" s="185"/>
      <c r="Z12" s="185"/>
      <c r="AA12" s="185"/>
      <c r="AB12" s="182"/>
      <c r="AC12" s="182"/>
      <c r="AD12" s="181">
        <f t="shared" si="16"/>
        <v>0</v>
      </c>
      <c r="AE12" s="182"/>
      <c r="AF12" s="182"/>
      <c r="AG12" s="186"/>
      <c r="AH12" s="185"/>
      <c r="AI12" s="185"/>
      <c r="AJ12" s="185"/>
      <c r="AK12" s="185"/>
      <c r="AL12" s="185"/>
      <c r="AM12" s="183"/>
      <c r="AN12" s="183"/>
      <c r="AO12" s="182"/>
      <c r="AP12" s="183"/>
      <c r="AQ12" s="183"/>
      <c r="AR12" s="183"/>
      <c r="AS12" s="183"/>
      <c r="AT12" s="183"/>
      <c r="AU12" s="183"/>
      <c r="AV12" s="183"/>
      <c r="AW12" s="182"/>
      <c r="AX12" s="181">
        <f t="shared" si="14"/>
        <v>0</v>
      </c>
      <c r="AY12" s="182"/>
      <c r="AZ12" s="182"/>
      <c r="BA12" s="182"/>
      <c r="BB12" s="183"/>
      <c r="BC12" s="183"/>
      <c r="BD12" s="181">
        <f t="shared" si="15"/>
        <v>0</v>
      </c>
      <c r="BE12" s="181">
        <f t="shared" si="6"/>
        <v>0</v>
      </c>
      <c r="BF12" s="182"/>
      <c r="BG12" s="182"/>
      <c r="BH12" s="181">
        <f t="shared" si="7"/>
        <v>0</v>
      </c>
      <c r="BI12" s="187">
        <f t="shared" si="8"/>
        <v>0</v>
      </c>
      <c r="BJ12" s="184">
        <f t="shared" si="9"/>
        <v>0</v>
      </c>
      <c r="BK12" s="184">
        <f t="shared" si="10"/>
        <v>0</v>
      </c>
      <c r="BL12" s="187">
        <f t="shared" si="11"/>
        <v>0</v>
      </c>
    </row>
    <row r="13" spans="1:64" customFormat="1" ht="14.4" x14ac:dyDescent="0.3">
      <c r="A13" s="9">
        <v>5</v>
      </c>
      <c r="B13" s="3" t="s">
        <v>625</v>
      </c>
      <c r="C13" s="6" t="s">
        <v>43</v>
      </c>
      <c r="D13" s="2" t="s">
        <v>135</v>
      </c>
      <c r="E13" s="1">
        <v>2024</v>
      </c>
      <c r="F13" s="5" t="s">
        <v>626</v>
      </c>
      <c r="G13" s="170"/>
      <c r="H13" s="181">
        <f t="shared" si="0"/>
        <v>0</v>
      </c>
      <c r="I13" s="182"/>
      <c r="J13" s="182"/>
      <c r="K13" s="182"/>
      <c r="L13" s="183"/>
      <c r="M13" s="183"/>
      <c r="N13" s="181">
        <f t="shared" si="12"/>
        <v>0</v>
      </c>
      <c r="O13" s="181">
        <f t="shared" si="13"/>
        <v>0</v>
      </c>
      <c r="P13" s="182"/>
      <c r="Q13" s="182"/>
      <c r="R13" s="182"/>
      <c r="S13" s="184">
        <f t="shared" si="1"/>
        <v>0</v>
      </c>
      <c r="T13" s="184">
        <f t="shared" si="2"/>
        <v>0</v>
      </c>
      <c r="U13" s="184">
        <f t="shared" si="3"/>
        <v>0</v>
      </c>
      <c r="V13" s="184">
        <f t="shared" si="4"/>
        <v>0</v>
      </c>
      <c r="W13" s="184">
        <f t="shared" si="5"/>
        <v>0</v>
      </c>
      <c r="X13" s="185"/>
      <c r="Y13" s="185"/>
      <c r="Z13" s="185"/>
      <c r="AA13" s="185"/>
      <c r="AB13" s="182"/>
      <c r="AC13" s="182"/>
      <c r="AD13" s="181">
        <f t="shared" si="16"/>
        <v>0</v>
      </c>
      <c r="AE13" s="182"/>
      <c r="AF13" s="182"/>
      <c r="AG13" s="186"/>
      <c r="AH13" s="185"/>
      <c r="AI13" s="185"/>
      <c r="AJ13" s="185"/>
      <c r="AK13" s="185"/>
      <c r="AL13" s="185"/>
      <c r="AM13" s="183"/>
      <c r="AN13" s="183"/>
      <c r="AO13" s="182"/>
      <c r="AP13" s="183"/>
      <c r="AQ13" s="183"/>
      <c r="AR13" s="183"/>
      <c r="AS13" s="183"/>
      <c r="AT13" s="183"/>
      <c r="AU13" s="183"/>
      <c r="AV13" s="183"/>
      <c r="AW13" s="182"/>
      <c r="AX13" s="181">
        <f t="shared" si="14"/>
        <v>0</v>
      </c>
      <c r="AY13" s="182"/>
      <c r="AZ13" s="182"/>
      <c r="BA13" s="182"/>
      <c r="BB13" s="183"/>
      <c r="BC13" s="183"/>
      <c r="BD13" s="181">
        <f t="shared" si="15"/>
        <v>0</v>
      </c>
      <c r="BE13" s="181">
        <f t="shared" si="6"/>
        <v>0</v>
      </c>
      <c r="BF13" s="182"/>
      <c r="BG13" s="182"/>
      <c r="BH13" s="181">
        <f t="shared" si="7"/>
        <v>0</v>
      </c>
      <c r="BI13" s="187">
        <f t="shared" si="8"/>
        <v>0</v>
      </c>
      <c r="BJ13" s="184">
        <f t="shared" si="9"/>
        <v>0</v>
      </c>
      <c r="BK13" s="184">
        <f t="shared" si="10"/>
        <v>0</v>
      </c>
      <c r="BL13" s="187">
        <f t="shared" si="11"/>
        <v>0</v>
      </c>
    </row>
    <row r="14" spans="1:64" customFormat="1" ht="14.4" x14ac:dyDescent="0.3">
      <c r="A14" s="9">
        <v>6</v>
      </c>
      <c r="B14" s="3" t="s">
        <v>629</v>
      </c>
      <c r="C14" s="6" t="s">
        <v>43</v>
      </c>
      <c r="D14" s="2" t="s">
        <v>135</v>
      </c>
      <c r="E14" s="1">
        <v>2024</v>
      </c>
      <c r="F14" s="5" t="s">
        <v>626</v>
      </c>
      <c r="G14" s="170"/>
      <c r="H14" s="181">
        <f t="shared" si="0"/>
        <v>0</v>
      </c>
      <c r="I14" s="182"/>
      <c r="J14" s="182"/>
      <c r="K14" s="182"/>
      <c r="L14" s="183"/>
      <c r="M14" s="183"/>
      <c r="N14" s="181">
        <f t="shared" si="12"/>
        <v>0</v>
      </c>
      <c r="O14" s="181">
        <f t="shared" si="13"/>
        <v>0</v>
      </c>
      <c r="P14" s="182"/>
      <c r="Q14" s="182"/>
      <c r="R14" s="182"/>
      <c r="S14" s="184">
        <f t="shared" si="1"/>
        <v>0</v>
      </c>
      <c r="T14" s="184">
        <f t="shared" si="2"/>
        <v>0</v>
      </c>
      <c r="U14" s="184">
        <f t="shared" si="3"/>
        <v>0</v>
      </c>
      <c r="V14" s="184">
        <f t="shared" si="4"/>
        <v>0</v>
      </c>
      <c r="W14" s="184">
        <f t="shared" si="5"/>
        <v>0</v>
      </c>
      <c r="X14" s="185"/>
      <c r="Y14" s="185"/>
      <c r="Z14" s="185"/>
      <c r="AA14" s="185"/>
      <c r="AB14" s="182"/>
      <c r="AC14" s="182"/>
      <c r="AD14" s="181">
        <f t="shared" si="16"/>
        <v>0</v>
      </c>
      <c r="AE14" s="182"/>
      <c r="AF14" s="182"/>
      <c r="AG14" s="186"/>
      <c r="AH14" s="185"/>
      <c r="AI14" s="185"/>
      <c r="AJ14" s="185"/>
      <c r="AK14" s="185"/>
      <c r="AL14" s="185"/>
      <c r="AM14" s="183"/>
      <c r="AN14" s="183"/>
      <c r="AO14" s="182"/>
      <c r="AP14" s="183"/>
      <c r="AQ14" s="183"/>
      <c r="AR14" s="183"/>
      <c r="AS14" s="183"/>
      <c r="AT14" s="183"/>
      <c r="AU14" s="183"/>
      <c r="AV14" s="183"/>
      <c r="AW14" s="182"/>
      <c r="AX14" s="181">
        <f t="shared" si="14"/>
        <v>0</v>
      </c>
      <c r="AY14" s="182"/>
      <c r="AZ14" s="182"/>
      <c r="BA14" s="182"/>
      <c r="BB14" s="183"/>
      <c r="BC14" s="183"/>
      <c r="BD14" s="181">
        <f t="shared" si="15"/>
        <v>0</v>
      </c>
      <c r="BE14" s="181">
        <f t="shared" si="6"/>
        <v>0</v>
      </c>
      <c r="BF14" s="182"/>
      <c r="BG14" s="182"/>
      <c r="BH14" s="181">
        <f t="shared" si="7"/>
        <v>0</v>
      </c>
      <c r="BI14" s="187">
        <f t="shared" si="8"/>
        <v>0</v>
      </c>
      <c r="BJ14" s="184">
        <f t="shared" si="9"/>
        <v>0</v>
      </c>
      <c r="BK14" s="184">
        <f t="shared" si="10"/>
        <v>0</v>
      </c>
      <c r="BL14" s="187">
        <f t="shared" si="11"/>
        <v>0</v>
      </c>
    </row>
    <row r="15" spans="1:64" customFormat="1" ht="14.4" x14ac:dyDescent="0.3">
      <c r="A15" s="9">
        <v>7</v>
      </c>
      <c r="B15" s="3" t="s">
        <v>628</v>
      </c>
      <c r="C15" s="6" t="s">
        <v>43</v>
      </c>
      <c r="D15" s="2" t="s">
        <v>135</v>
      </c>
      <c r="E15" s="1">
        <v>2024</v>
      </c>
      <c r="F15" s="5" t="s">
        <v>626</v>
      </c>
      <c r="G15" s="170"/>
      <c r="H15" s="181">
        <f t="shared" si="0"/>
        <v>0</v>
      </c>
      <c r="I15" s="182"/>
      <c r="J15" s="182"/>
      <c r="K15" s="182"/>
      <c r="L15" s="183"/>
      <c r="M15" s="183"/>
      <c r="N15" s="181">
        <f t="shared" si="12"/>
        <v>0</v>
      </c>
      <c r="O15" s="181">
        <f t="shared" si="13"/>
        <v>0</v>
      </c>
      <c r="P15" s="182"/>
      <c r="Q15" s="182"/>
      <c r="R15" s="182"/>
      <c r="S15" s="184">
        <f t="shared" si="1"/>
        <v>0</v>
      </c>
      <c r="T15" s="184">
        <f t="shared" si="2"/>
        <v>0</v>
      </c>
      <c r="U15" s="184">
        <f t="shared" si="3"/>
        <v>0</v>
      </c>
      <c r="V15" s="184">
        <f t="shared" si="4"/>
        <v>0</v>
      </c>
      <c r="W15" s="184">
        <f t="shared" si="5"/>
        <v>0</v>
      </c>
      <c r="X15" s="185"/>
      <c r="Y15" s="185"/>
      <c r="Z15" s="185"/>
      <c r="AA15" s="185"/>
      <c r="AB15" s="182"/>
      <c r="AC15" s="182"/>
      <c r="AD15" s="181">
        <f t="shared" si="16"/>
        <v>0</v>
      </c>
      <c r="AE15" s="182"/>
      <c r="AF15" s="182"/>
      <c r="AG15" s="186"/>
      <c r="AH15" s="185"/>
      <c r="AI15" s="185"/>
      <c r="AJ15" s="185"/>
      <c r="AK15" s="185"/>
      <c r="AL15" s="185"/>
      <c r="AM15" s="183"/>
      <c r="AN15" s="183"/>
      <c r="AO15" s="182"/>
      <c r="AP15" s="183"/>
      <c r="AQ15" s="183"/>
      <c r="AR15" s="183"/>
      <c r="AS15" s="183"/>
      <c r="AT15" s="183"/>
      <c r="AU15" s="183"/>
      <c r="AV15" s="183"/>
      <c r="AW15" s="182"/>
      <c r="AX15" s="181">
        <f t="shared" si="14"/>
        <v>0</v>
      </c>
      <c r="AY15" s="182"/>
      <c r="AZ15" s="182"/>
      <c r="BA15" s="182"/>
      <c r="BB15" s="183"/>
      <c r="BC15" s="183"/>
      <c r="BD15" s="181">
        <f t="shared" si="15"/>
        <v>0</v>
      </c>
      <c r="BE15" s="181">
        <f t="shared" si="6"/>
        <v>0</v>
      </c>
      <c r="BF15" s="182"/>
      <c r="BG15" s="182"/>
      <c r="BH15" s="181">
        <f t="shared" si="7"/>
        <v>0</v>
      </c>
      <c r="BI15" s="187">
        <f t="shared" si="8"/>
        <v>0</v>
      </c>
      <c r="BJ15" s="184">
        <f t="shared" si="9"/>
        <v>0</v>
      </c>
      <c r="BK15" s="184">
        <f t="shared" si="10"/>
        <v>0</v>
      </c>
      <c r="BL15" s="187">
        <f t="shared" si="11"/>
        <v>0</v>
      </c>
    </row>
    <row r="16" spans="1:64" customFormat="1" ht="14.4" x14ac:dyDescent="0.3">
      <c r="A16" s="9">
        <v>8</v>
      </c>
      <c r="B16" s="3" t="s">
        <v>623</v>
      </c>
      <c r="C16" s="6" t="s">
        <v>43</v>
      </c>
      <c r="D16" s="2" t="s">
        <v>135</v>
      </c>
      <c r="E16" s="1">
        <v>2024</v>
      </c>
      <c r="F16" s="5" t="s">
        <v>576</v>
      </c>
      <c r="G16" s="170"/>
      <c r="H16" s="181">
        <f t="shared" si="0"/>
        <v>0</v>
      </c>
      <c r="I16" s="182"/>
      <c r="J16" s="182"/>
      <c r="K16" s="182"/>
      <c r="L16" s="183"/>
      <c r="M16" s="183"/>
      <c r="N16" s="181">
        <f t="shared" ref="N16:N28" si="17">O16+R16</f>
        <v>0</v>
      </c>
      <c r="O16" s="181">
        <f t="shared" si="13"/>
        <v>0</v>
      </c>
      <c r="P16" s="182"/>
      <c r="Q16" s="182"/>
      <c r="R16" s="182"/>
      <c r="S16" s="184">
        <f t="shared" si="1"/>
        <v>0</v>
      </c>
      <c r="T16" s="184">
        <f t="shared" si="2"/>
        <v>0</v>
      </c>
      <c r="U16" s="184">
        <f t="shared" si="3"/>
        <v>0</v>
      </c>
      <c r="V16" s="184">
        <f t="shared" si="4"/>
        <v>0</v>
      </c>
      <c r="W16" s="184">
        <f t="shared" si="5"/>
        <v>0</v>
      </c>
      <c r="X16" s="185"/>
      <c r="Y16" s="185"/>
      <c r="Z16" s="185"/>
      <c r="AA16" s="185"/>
      <c r="AB16" s="182"/>
      <c r="AC16" s="182"/>
      <c r="AD16" s="181">
        <f t="shared" si="16"/>
        <v>0</v>
      </c>
      <c r="AE16" s="182"/>
      <c r="AF16" s="182"/>
      <c r="AG16" s="186"/>
      <c r="AH16" s="185"/>
      <c r="AI16" s="185"/>
      <c r="AJ16" s="185"/>
      <c r="AK16" s="185"/>
      <c r="AL16" s="185"/>
      <c r="AM16" s="183"/>
      <c r="AN16" s="183"/>
      <c r="AO16" s="182"/>
      <c r="AP16" s="183"/>
      <c r="AQ16" s="183"/>
      <c r="AR16" s="183"/>
      <c r="AS16" s="183"/>
      <c r="AT16" s="183"/>
      <c r="AU16" s="183"/>
      <c r="AV16" s="183"/>
      <c r="AW16" s="182"/>
      <c r="AX16" s="181">
        <f t="shared" si="14"/>
        <v>0</v>
      </c>
      <c r="AY16" s="182"/>
      <c r="AZ16" s="182"/>
      <c r="BA16" s="182"/>
      <c r="BB16" s="183"/>
      <c r="BC16" s="183"/>
      <c r="BD16" s="181">
        <f t="shared" si="15"/>
        <v>0</v>
      </c>
      <c r="BE16" s="181">
        <f t="shared" si="6"/>
        <v>0</v>
      </c>
      <c r="BF16" s="182"/>
      <c r="BG16" s="182"/>
      <c r="BH16" s="181">
        <f t="shared" si="7"/>
        <v>0</v>
      </c>
      <c r="BI16" s="187">
        <f t="shared" si="8"/>
        <v>0</v>
      </c>
      <c r="BJ16" s="184">
        <f t="shared" si="9"/>
        <v>0</v>
      </c>
      <c r="BK16" s="184">
        <f t="shared" si="10"/>
        <v>0</v>
      </c>
      <c r="BL16" s="187">
        <f t="shared" si="11"/>
        <v>0</v>
      </c>
    </row>
    <row r="17" spans="1:64" customFormat="1" ht="14.4" x14ac:dyDescent="0.3">
      <c r="A17" s="9">
        <v>9</v>
      </c>
      <c r="B17" s="3" t="s">
        <v>624</v>
      </c>
      <c r="C17" s="6" t="s">
        <v>43</v>
      </c>
      <c r="D17" s="2" t="s">
        <v>135</v>
      </c>
      <c r="E17" s="1">
        <v>2024</v>
      </c>
      <c r="F17" s="5" t="s">
        <v>576</v>
      </c>
      <c r="G17" s="170"/>
      <c r="H17" s="181">
        <f t="shared" si="0"/>
        <v>0</v>
      </c>
      <c r="I17" s="182"/>
      <c r="J17" s="182"/>
      <c r="K17" s="182"/>
      <c r="L17" s="183"/>
      <c r="M17" s="183"/>
      <c r="N17" s="181">
        <f t="shared" si="17"/>
        <v>0</v>
      </c>
      <c r="O17" s="181">
        <f t="shared" si="13"/>
        <v>0</v>
      </c>
      <c r="P17" s="182"/>
      <c r="Q17" s="182"/>
      <c r="R17" s="182"/>
      <c r="S17" s="184">
        <f t="shared" si="1"/>
        <v>0</v>
      </c>
      <c r="T17" s="184">
        <f t="shared" si="2"/>
        <v>0</v>
      </c>
      <c r="U17" s="184">
        <f t="shared" si="3"/>
        <v>0</v>
      </c>
      <c r="V17" s="184">
        <f t="shared" si="4"/>
        <v>0</v>
      </c>
      <c r="W17" s="184">
        <f t="shared" si="5"/>
        <v>0</v>
      </c>
      <c r="X17" s="185"/>
      <c r="Y17" s="185"/>
      <c r="Z17" s="185"/>
      <c r="AA17" s="185"/>
      <c r="AB17" s="182"/>
      <c r="AC17" s="182"/>
      <c r="AD17" s="181">
        <f t="shared" si="16"/>
        <v>0</v>
      </c>
      <c r="AE17" s="182"/>
      <c r="AF17" s="182"/>
      <c r="AG17" s="186"/>
      <c r="AH17" s="185"/>
      <c r="AI17" s="185"/>
      <c r="AJ17" s="185"/>
      <c r="AK17" s="185"/>
      <c r="AL17" s="185"/>
      <c r="AM17" s="183"/>
      <c r="AN17" s="183"/>
      <c r="AO17" s="182"/>
      <c r="AP17" s="183"/>
      <c r="AQ17" s="183"/>
      <c r="AR17" s="183"/>
      <c r="AS17" s="183"/>
      <c r="AT17" s="183"/>
      <c r="AU17" s="183"/>
      <c r="AV17" s="183"/>
      <c r="AW17" s="182"/>
      <c r="AX17" s="181">
        <f t="shared" si="14"/>
        <v>0</v>
      </c>
      <c r="AY17" s="182"/>
      <c r="AZ17" s="182"/>
      <c r="BA17" s="182"/>
      <c r="BB17" s="183"/>
      <c r="BC17" s="183"/>
      <c r="BD17" s="181">
        <f t="shared" si="15"/>
        <v>0</v>
      </c>
      <c r="BE17" s="181">
        <f t="shared" si="6"/>
        <v>0</v>
      </c>
      <c r="BF17" s="182"/>
      <c r="BG17" s="182"/>
      <c r="BH17" s="181">
        <f t="shared" si="7"/>
        <v>0</v>
      </c>
      <c r="BI17" s="187">
        <f t="shared" si="8"/>
        <v>0</v>
      </c>
      <c r="BJ17" s="184">
        <f t="shared" si="9"/>
        <v>0</v>
      </c>
      <c r="BK17" s="184">
        <f t="shared" si="10"/>
        <v>0</v>
      </c>
      <c r="BL17" s="187">
        <f t="shared" si="11"/>
        <v>0</v>
      </c>
    </row>
    <row r="18" spans="1:64" customFormat="1" ht="14.4" x14ac:dyDescent="0.3">
      <c r="A18" s="9">
        <v>10</v>
      </c>
      <c r="B18" s="3" t="s">
        <v>627</v>
      </c>
      <c r="C18" s="6" t="s">
        <v>43</v>
      </c>
      <c r="D18" s="2" t="s">
        <v>135</v>
      </c>
      <c r="E18" s="1">
        <v>2024</v>
      </c>
      <c r="F18" s="5" t="s">
        <v>576</v>
      </c>
      <c r="G18" s="170"/>
      <c r="H18" s="181">
        <f t="shared" si="0"/>
        <v>0</v>
      </c>
      <c r="I18" s="182"/>
      <c r="J18" s="182"/>
      <c r="K18" s="182"/>
      <c r="L18" s="183"/>
      <c r="M18" s="183"/>
      <c r="N18" s="181">
        <f t="shared" si="17"/>
        <v>0</v>
      </c>
      <c r="O18" s="181">
        <f t="shared" si="13"/>
        <v>0</v>
      </c>
      <c r="P18" s="182"/>
      <c r="Q18" s="182"/>
      <c r="R18" s="182"/>
      <c r="S18" s="184">
        <f t="shared" si="1"/>
        <v>0</v>
      </c>
      <c r="T18" s="184">
        <f t="shared" si="2"/>
        <v>0</v>
      </c>
      <c r="U18" s="184">
        <f t="shared" si="3"/>
        <v>0</v>
      </c>
      <c r="V18" s="184">
        <f t="shared" si="4"/>
        <v>0</v>
      </c>
      <c r="W18" s="184">
        <f t="shared" si="5"/>
        <v>0</v>
      </c>
      <c r="X18" s="185"/>
      <c r="Y18" s="185"/>
      <c r="Z18" s="185"/>
      <c r="AA18" s="185"/>
      <c r="AB18" s="182"/>
      <c r="AC18" s="182"/>
      <c r="AD18" s="181">
        <f t="shared" si="16"/>
        <v>0</v>
      </c>
      <c r="AE18" s="182"/>
      <c r="AF18" s="182"/>
      <c r="AG18" s="186"/>
      <c r="AH18" s="185"/>
      <c r="AI18" s="185"/>
      <c r="AJ18" s="185"/>
      <c r="AK18" s="185"/>
      <c r="AL18" s="185"/>
      <c r="AM18" s="183"/>
      <c r="AN18" s="183"/>
      <c r="AO18" s="182"/>
      <c r="AP18" s="183"/>
      <c r="AQ18" s="183"/>
      <c r="AR18" s="183"/>
      <c r="AS18" s="183"/>
      <c r="AT18" s="183"/>
      <c r="AU18" s="183"/>
      <c r="AV18" s="183"/>
      <c r="AW18" s="182"/>
      <c r="AX18" s="181">
        <f t="shared" si="14"/>
        <v>0</v>
      </c>
      <c r="AY18" s="182"/>
      <c r="AZ18" s="182"/>
      <c r="BA18" s="182"/>
      <c r="BB18" s="183"/>
      <c r="BC18" s="183"/>
      <c r="BD18" s="181">
        <f t="shared" si="15"/>
        <v>0</v>
      </c>
      <c r="BE18" s="181">
        <f t="shared" si="6"/>
        <v>0</v>
      </c>
      <c r="BF18" s="182"/>
      <c r="BG18" s="182"/>
      <c r="BH18" s="181">
        <f t="shared" si="7"/>
        <v>0</v>
      </c>
      <c r="BI18" s="187">
        <f t="shared" si="8"/>
        <v>0</v>
      </c>
      <c r="BJ18" s="184">
        <f t="shared" si="9"/>
        <v>0</v>
      </c>
      <c r="BK18" s="184">
        <f t="shared" si="10"/>
        <v>0</v>
      </c>
      <c r="BL18" s="187">
        <f t="shared" si="11"/>
        <v>0</v>
      </c>
    </row>
    <row r="19" spans="1:64" customFormat="1" ht="14.4" x14ac:dyDescent="0.3">
      <c r="A19" s="9">
        <v>11</v>
      </c>
      <c r="B19" s="3" t="s">
        <v>436</v>
      </c>
      <c r="C19" s="6" t="s">
        <v>43</v>
      </c>
      <c r="D19" s="2" t="s">
        <v>135</v>
      </c>
      <c r="E19" s="1">
        <v>2024</v>
      </c>
      <c r="F19" s="5" t="s">
        <v>576</v>
      </c>
      <c r="G19" s="170"/>
      <c r="H19" s="181">
        <f t="shared" si="0"/>
        <v>0</v>
      </c>
      <c r="I19" s="182"/>
      <c r="J19" s="182"/>
      <c r="K19" s="182"/>
      <c r="L19" s="183"/>
      <c r="M19" s="183"/>
      <c r="N19" s="181">
        <f t="shared" si="17"/>
        <v>0</v>
      </c>
      <c r="O19" s="181">
        <f t="shared" si="13"/>
        <v>0</v>
      </c>
      <c r="P19" s="182"/>
      <c r="Q19" s="182"/>
      <c r="R19" s="182"/>
      <c r="S19" s="184">
        <f t="shared" si="1"/>
        <v>0</v>
      </c>
      <c r="T19" s="184">
        <f t="shared" si="2"/>
        <v>0</v>
      </c>
      <c r="U19" s="184">
        <f t="shared" si="3"/>
        <v>0</v>
      </c>
      <c r="V19" s="184">
        <f t="shared" si="4"/>
        <v>0</v>
      </c>
      <c r="W19" s="184">
        <f t="shared" si="5"/>
        <v>0</v>
      </c>
      <c r="X19" s="185"/>
      <c r="Y19" s="185"/>
      <c r="Z19" s="185"/>
      <c r="AA19" s="185"/>
      <c r="AB19" s="182"/>
      <c r="AC19" s="182"/>
      <c r="AD19" s="181">
        <f t="shared" si="16"/>
        <v>0</v>
      </c>
      <c r="AE19" s="182"/>
      <c r="AF19" s="182"/>
      <c r="AG19" s="186"/>
      <c r="AH19" s="185"/>
      <c r="AI19" s="185"/>
      <c r="AJ19" s="185"/>
      <c r="AK19" s="185"/>
      <c r="AL19" s="185"/>
      <c r="AM19" s="183"/>
      <c r="AN19" s="183"/>
      <c r="AO19" s="182"/>
      <c r="AP19" s="183"/>
      <c r="AQ19" s="183"/>
      <c r="AR19" s="183"/>
      <c r="AS19" s="183"/>
      <c r="AT19" s="183"/>
      <c r="AU19" s="183"/>
      <c r="AV19" s="183"/>
      <c r="AW19" s="182"/>
      <c r="AX19" s="181">
        <f t="shared" si="14"/>
        <v>0</v>
      </c>
      <c r="AY19" s="182"/>
      <c r="AZ19" s="182"/>
      <c r="BA19" s="182"/>
      <c r="BB19" s="183"/>
      <c r="BC19" s="183"/>
      <c r="BD19" s="181">
        <f t="shared" si="15"/>
        <v>0</v>
      </c>
      <c r="BE19" s="181">
        <f t="shared" si="6"/>
        <v>0</v>
      </c>
      <c r="BF19" s="182"/>
      <c r="BG19" s="182"/>
      <c r="BH19" s="181">
        <f t="shared" si="7"/>
        <v>0</v>
      </c>
      <c r="BI19" s="187">
        <f t="shared" si="8"/>
        <v>0</v>
      </c>
      <c r="BJ19" s="184">
        <f t="shared" si="9"/>
        <v>0</v>
      </c>
      <c r="BK19" s="184">
        <f t="shared" si="10"/>
        <v>0</v>
      </c>
      <c r="BL19" s="187">
        <f t="shared" si="11"/>
        <v>0</v>
      </c>
    </row>
    <row r="20" spans="1:64" customFormat="1" ht="14.4" x14ac:dyDescent="0.3">
      <c r="A20" s="9">
        <v>12</v>
      </c>
      <c r="B20" s="3" t="s">
        <v>625</v>
      </c>
      <c r="C20" s="6" t="s">
        <v>43</v>
      </c>
      <c r="D20" s="2" t="s">
        <v>135</v>
      </c>
      <c r="E20" s="1">
        <v>2024</v>
      </c>
      <c r="F20" s="5" t="s">
        <v>576</v>
      </c>
      <c r="G20" s="170"/>
      <c r="H20" s="181">
        <f t="shared" si="0"/>
        <v>0</v>
      </c>
      <c r="I20" s="182"/>
      <c r="J20" s="182"/>
      <c r="K20" s="182"/>
      <c r="L20" s="183"/>
      <c r="M20" s="183"/>
      <c r="N20" s="181">
        <f t="shared" si="17"/>
        <v>0</v>
      </c>
      <c r="O20" s="181">
        <f t="shared" si="13"/>
        <v>0</v>
      </c>
      <c r="P20" s="182"/>
      <c r="Q20" s="182"/>
      <c r="R20" s="182"/>
      <c r="S20" s="184">
        <f t="shared" si="1"/>
        <v>0</v>
      </c>
      <c r="T20" s="184">
        <f t="shared" si="2"/>
        <v>0</v>
      </c>
      <c r="U20" s="184">
        <f t="shared" si="3"/>
        <v>0</v>
      </c>
      <c r="V20" s="184">
        <f t="shared" si="4"/>
        <v>0</v>
      </c>
      <c r="W20" s="184">
        <f t="shared" si="5"/>
        <v>0</v>
      </c>
      <c r="X20" s="185"/>
      <c r="Y20" s="185"/>
      <c r="Z20" s="185"/>
      <c r="AA20" s="185"/>
      <c r="AB20" s="182"/>
      <c r="AC20" s="182"/>
      <c r="AD20" s="181">
        <f t="shared" si="16"/>
        <v>0</v>
      </c>
      <c r="AE20" s="182"/>
      <c r="AF20" s="182"/>
      <c r="AG20" s="186"/>
      <c r="AH20" s="185"/>
      <c r="AI20" s="185"/>
      <c r="AJ20" s="185"/>
      <c r="AK20" s="185"/>
      <c r="AL20" s="185"/>
      <c r="AM20" s="183"/>
      <c r="AN20" s="183"/>
      <c r="AO20" s="182"/>
      <c r="AP20" s="183"/>
      <c r="AQ20" s="183"/>
      <c r="AR20" s="183"/>
      <c r="AS20" s="183"/>
      <c r="AT20" s="183"/>
      <c r="AU20" s="183"/>
      <c r="AV20" s="183"/>
      <c r="AW20" s="182"/>
      <c r="AX20" s="181">
        <f t="shared" si="14"/>
        <v>0</v>
      </c>
      <c r="AY20" s="182"/>
      <c r="AZ20" s="182"/>
      <c r="BA20" s="182"/>
      <c r="BB20" s="183"/>
      <c r="BC20" s="183"/>
      <c r="BD20" s="181">
        <f t="shared" si="15"/>
        <v>0</v>
      </c>
      <c r="BE20" s="181">
        <f t="shared" si="6"/>
        <v>0</v>
      </c>
      <c r="BF20" s="182"/>
      <c r="BG20" s="182"/>
      <c r="BH20" s="181">
        <f t="shared" si="7"/>
        <v>0</v>
      </c>
      <c r="BI20" s="187">
        <f t="shared" si="8"/>
        <v>0</v>
      </c>
      <c r="BJ20" s="184">
        <f t="shared" si="9"/>
        <v>0</v>
      </c>
      <c r="BK20" s="184">
        <f t="shared" si="10"/>
        <v>0</v>
      </c>
      <c r="BL20" s="187">
        <f t="shared" si="11"/>
        <v>0</v>
      </c>
    </row>
    <row r="21" spans="1:64" customFormat="1" ht="14.4" x14ac:dyDescent="0.3">
      <c r="A21" s="9">
        <v>13</v>
      </c>
      <c r="B21" s="3" t="s">
        <v>629</v>
      </c>
      <c r="C21" s="6" t="s">
        <v>43</v>
      </c>
      <c r="D21" s="2" t="s">
        <v>135</v>
      </c>
      <c r="E21" s="1">
        <v>2024</v>
      </c>
      <c r="F21" s="5" t="s">
        <v>576</v>
      </c>
      <c r="G21" s="170"/>
      <c r="H21" s="181">
        <f t="shared" si="0"/>
        <v>0</v>
      </c>
      <c r="I21" s="182"/>
      <c r="J21" s="182"/>
      <c r="K21" s="182"/>
      <c r="L21" s="183"/>
      <c r="M21" s="183"/>
      <c r="N21" s="181">
        <f t="shared" si="17"/>
        <v>0</v>
      </c>
      <c r="O21" s="181">
        <f t="shared" si="13"/>
        <v>0</v>
      </c>
      <c r="P21" s="182"/>
      <c r="Q21" s="182"/>
      <c r="R21" s="182"/>
      <c r="S21" s="184">
        <f t="shared" si="1"/>
        <v>0</v>
      </c>
      <c r="T21" s="184">
        <f t="shared" si="2"/>
        <v>0</v>
      </c>
      <c r="U21" s="184">
        <f t="shared" si="3"/>
        <v>0</v>
      </c>
      <c r="V21" s="184">
        <f t="shared" si="4"/>
        <v>0</v>
      </c>
      <c r="W21" s="184">
        <f t="shared" si="5"/>
        <v>0</v>
      </c>
      <c r="X21" s="185"/>
      <c r="Y21" s="185"/>
      <c r="Z21" s="185"/>
      <c r="AA21" s="185"/>
      <c r="AB21" s="182"/>
      <c r="AC21" s="182"/>
      <c r="AD21" s="181">
        <f t="shared" si="16"/>
        <v>0</v>
      </c>
      <c r="AE21" s="182"/>
      <c r="AF21" s="182"/>
      <c r="AG21" s="186"/>
      <c r="AH21" s="185"/>
      <c r="AI21" s="185"/>
      <c r="AJ21" s="185"/>
      <c r="AK21" s="185"/>
      <c r="AL21" s="185"/>
      <c r="AM21" s="183"/>
      <c r="AN21" s="183"/>
      <c r="AO21" s="182"/>
      <c r="AP21" s="183"/>
      <c r="AQ21" s="183"/>
      <c r="AR21" s="183"/>
      <c r="AS21" s="183"/>
      <c r="AT21" s="183"/>
      <c r="AU21" s="183"/>
      <c r="AV21" s="183"/>
      <c r="AW21" s="182"/>
      <c r="AX21" s="181">
        <f t="shared" si="14"/>
        <v>0</v>
      </c>
      <c r="AY21" s="182"/>
      <c r="AZ21" s="182"/>
      <c r="BA21" s="182"/>
      <c r="BB21" s="183"/>
      <c r="BC21" s="183"/>
      <c r="BD21" s="181">
        <f t="shared" si="15"/>
        <v>0</v>
      </c>
      <c r="BE21" s="181">
        <f t="shared" si="6"/>
        <v>0</v>
      </c>
      <c r="BF21" s="182"/>
      <c r="BG21" s="182"/>
      <c r="BH21" s="181">
        <f t="shared" si="7"/>
        <v>0</v>
      </c>
      <c r="BI21" s="187">
        <f t="shared" si="8"/>
        <v>0</v>
      </c>
      <c r="BJ21" s="184">
        <f t="shared" si="9"/>
        <v>0</v>
      </c>
      <c r="BK21" s="184">
        <f t="shared" si="10"/>
        <v>0</v>
      </c>
      <c r="BL21" s="187">
        <f t="shared" si="11"/>
        <v>0</v>
      </c>
    </row>
    <row r="22" spans="1:64" customFormat="1" ht="14.4" x14ac:dyDescent="0.3">
      <c r="A22" s="9">
        <v>14</v>
      </c>
      <c r="B22" s="3" t="s">
        <v>628</v>
      </c>
      <c r="C22" s="6" t="s">
        <v>43</v>
      </c>
      <c r="D22" s="2" t="s">
        <v>135</v>
      </c>
      <c r="E22" s="1">
        <v>2024</v>
      </c>
      <c r="F22" s="5" t="s">
        <v>576</v>
      </c>
      <c r="G22" s="170"/>
      <c r="H22" s="181">
        <f t="shared" si="0"/>
        <v>0</v>
      </c>
      <c r="I22" s="182"/>
      <c r="J22" s="182"/>
      <c r="K22" s="182"/>
      <c r="L22" s="183"/>
      <c r="M22" s="183"/>
      <c r="N22" s="181">
        <f t="shared" si="17"/>
        <v>0</v>
      </c>
      <c r="O22" s="181">
        <f t="shared" si="13"/>
        <v>0</v>
      </c>
      <c r="P22" s="182"/>
      <c r="Q22" s="182"/>
      <c r="R22" s="182"/>
      <c r="S22" s="184">
        <f t="shared" si="1"/>
        <v>0</v>
      </c>
      <c r="T22" s="184">
        <f t="shared" si="2"/>
        <v>0</v>
      </c>
      <c r="U22" s="184">
        <f t="shared" si="3"/>
        <v>0</v>
      </c>
      <c r="V22" s="184">
        <f t="shared" si="4"/>
        <v>0</v>
      </c>
      <c r="W22" s="184">
        <f t="shared" si="5"/>
        <v>0</v>
      </c>
      <c r="X22" s="185"/>
      <c r="Y22" s="185"/>
      <c r="Z22" s="185"/>
      <c r="AA22" s="185"/>
      <c r="AB22" s="182"/>
      <c r="AC22" s="182"/>
      <c r="AD22" s="181">
        <f t="shared" si="16"/>
        <v>0</v>
      </c>
      <c r="AE22" s="182"/>
      <c r="AF22" s="182"/>
      <c r="AG22" s="186"/>
      <c r="AH22" s="185"/>
      <c r="AI22" s="185"/>
      <c r="AJ22" s="185"/>
      <c r="AK22" s="185"/>
      <c r="AL22" s="185"/>
      <c r="AM22" s="183"/>
      <c r="AN22" s="183"/>
      <c r="AO22" s="182"/>
      <c r="AP22" s="183"/>
      <c r="AQ22" s="183"/>
      <c r="AR22" s="183"/>
      <c r="AS22" s="183"/>
      <c r="AT22" s="183"/>
      <c r="AU22" s="183"/>
      <c r="AV22" s="183"/>
      <c r="AW22" s="182"/>
      <c r="AX22" s="181">
        <f t="shared" si="14"/>
        <v>0</v>
      </c>
      <c r="AY22" s="182"/>
      <c r="AZ22" s="182"/>
      <c r="BA22" s="182"/>
      <c r="BB22" s="183"/>
      <c r="BC22" s="183"/>
      <c r="BD22" s="181">
        <f t="shared" si="15"/>
        <v>0</v>
      </c>
      <c r="BE22" s="181">
        <f t="shared" si="6"/>
        <v>0</v>
      </c>
      <c r="BF22" s="182"/>
      <c r="BG22" s="182"/>
      <c r="BH22" s="181">
        <f t="shared" si="7"/>
        <v>0</v>
      </c>
      <c r="BI22" s="187">
        <f t="shared" si="8"/>
        <v>0</v>
      </c>
      <c r="BJ22" s="184">
        <f t="shared" si="9"/>
        <v>0</v>
      </c>
      <c r="BK22" s="184">
        <f t="shared" si="10"/>
        <v>0</v>
      </c>
      <c r="BL22" s="187">
        <f t="shared" si="11"/>
        <v>0</v>
      </c>
    </row>
    <row r="23" spans="1:64" customFormat="1" ht="14.4" x14ac:dyDescent="0.3">
      <c r="A23" s="9">
        <v>15</v>
      </c>
      <c r="B23" s="3" t="s">
        <v>658</v>
      </c>
      <c r="C23" s="6" t="s">
        <v>43</v>
      </c>
      <c r="D23" s="2" t="s">
        <v>135</v>
      </c>
      <c r="E23" s="1">
        <v>2024</v>
      </c>
      <c r="F23" s="5" t="s">
        <v>656</v>
      </c>
      <c r="G23" s="170"/>
      <c r="H23" s="181">
        <f t="shared" si="0"/>
        <v>0</v>
      </c>
      <c r="I23" s="182"/>
      <c r="J23" s="182"/>
      <c r="K23" s="182"/>
      <c r="L23" s="183"/>
      <c r="M23" s="183"/>
      <c r="N23" s="181">
        <f t="shared" si="17"/>
        <v>0</v>
      </c>
      <c r="O23" s="181">
        <f t="shared" si="13"/>
        <v>0</v>
      </c>
      <c r="P23" s="182"/>
      <c r="Q23" s="182"/>
      <c r="R23" s="182"/>
      <c r="S23" s="184">
        <f t="shared" si="1"/>
        <v>0</v>
      </c>
      <c r="T23" s="184">
        <f t="shared" si="2"/>
        <v>0</v>
      </c>
      <c r="U23" s="184">
        <f t="shared" si="3"/>
        <v>0</v>
      </c>
      <c r="V23" s="184">
        <f t="shared" si="4"/>
        <v>0</v>
      </c>
      <c r="W23" s="184">
        <f t="shared" si="5"/>
        <v>0</v>
      </c>
      <c r="X23" s="185"/>
      <c r="Y23" s="185"/>
      <c r="Z23" s="185"/>
      <c r="AA23" s="185"/>
      <c r="AB23" s="182"/>
      <c r="AC23" s="182"/>
      <c r="AD23" s="181">
        <f t="shared" si="16"/>
        <v>0</v>
      </c>
      <c r="AE23" s="182"/>
      <c r="AF23" s="182"/>
      <c r="AG23" s="186"/>
      <c r="AH23" s="185"/>
      <c r="AI23" s="185"/>
      <c r="AJ23" s="185"/>
      <c r="AK23" s="185"/>
      <c r="AL23" s="185"/>
      <c r="AM23" s="183"/>
      <c r="AN23" s="183"/>
      <c r="AO23" s="182"/>
      <c r="AP23" s="183"/>
      <c r="AQ23" s="183"/>
      <c r="AR23" s="183"/>
      <c r="AS23" s="183"/>
      <c r="AT23" s="183"/>
      <c r="AU23" s="183"/>
      <c r="AV23" s="183"/>
      <c r="AW23" s="182"/>
      <c r="AX23" s="181">
        <f t="shared" si="14"/>
        <v>0</v>
      </c>
      <c r="AY23" s="182"/>
      <c r="AZ23" s="182"/>
      <c r="BA23" s="182"/>
      <c r="BB23" s="183"/>
      <c r="BC23" s="183"/>
      <c r="BD23" s="181">
        <f t="shared" si="15"/>
        <v>0</v>
      </c>
      <c r="BE23" s="181">
        <f t="shared" si="6"/>
        <v>0</v>
      </c>
      <c r="BF23" s="182"/>
      <c r="BG23" s="182"/>
      <c r="BH23" s="181">
        <f t="shared" si="7"/>
        <v>0</v>
      </c>
      <c r="BI23" s="187">
        <f t="shared" si="8"/>
        <v>0</v>
      </c>
      <c r="BJ23" s="184">
        <f t="shared" si="9"/>
        <v>0</v>
      </c>
      <c r="BK23" s="184">
        <f t="shared" si="10"/>
        <v>0</v>
      </c>
      <c r="BL23" s="187">
        <f t="shared" si="11"/>
        <v>0</v>
      </c>
    </row>
    <row r="24" spans="1:64" customFormat="1" ht="14.4" x14ac:dyDescent="0.3">
      <c r="A24" s="9">
        <v>16</v>
      </c>
      <c r="B24" s="4" t="s">
        <v>657</v>
      </c>
      <c r="C24" s="6" t="s">
        <v>43</v>
      </c>
      <c r="D24" s="2" t="s">
        <v>135</v>
      </c>
      <c r="E24" s="1">
        <v>2024</v>
      </c>
      <c r="F24" s="5" t="s">
        <v>659</v>
      </c>
      <c r="G24" s="170"/>
      <c r="H24" s="181">
        <f t="shared" si="0"/>
        <v>0</v>
      </c>
      <c r="I24" s="182"/>
      <c r="J24" s="182"/>
      <c r="K24" s="182"/>
      <c r="L24" s="183"/>
      <c r="M24" s="183"/>
      <c r="N24" s="181">
        <f t="shared" si="17"/>
        <v>0</v>
      </c>
      <c r="O24" s="181">
        <f t="shared" si="13"/>
        <v>0</v>
      </c>
      <c r="P24" s="182"/>
      <c r="Q24" s="182"/>
      <c r="R24" s="182"/>
      <c r="S24" s="184">
        <f t="shared" si="1"/>
        <v>0</v>
      </c>
      <c r="T24" s="184">
        <f t="shared" si="2"/>
        <v>0</v>
      </c>
      <c r="U24" s="184">
        <f t="shared" si="3"/>
        <v>0</v>
      </c>
      <c r="V24" s="184">
        <f t="shared" si="4"/>
        <v>0</v>
      </c>
      <c r="W24" s="184">
        <f t="shared" si="5"/>
        <v>0</v>
      </c>
      <c r="X24" s="185"/>
      <c r="Y24" s="185"/>
      <c r="Z24" s="185"/>
      <c r="AA24" s="185"/>
      <c r="AB24" s="182"/>
      <c r="AC24" s="182"/>
      <c r="AD24" s="181">
        <f t="shared" si="16"/>
        <v>0</v>
      </c>
      <c r="AE24" s="182"/>
      <c r="AF24" s="182"/>
      <c r="AG24" s="186"/>
      <c r="AH24" s="185"/>
      <c r="AI24" s="185"/>
      <c r="AJ24" s="185"/>
      <c r="AK24" s="185"/>
      <c r="AL24" s="185"/>
      <c r="AM24" s="183"/>
      <c r="AN24" s="183"/>
      <c r="AO24" s="182"/>
      <c r="AP24" s="183"/>
      <c r="AQ24" s="183"/>
      <c r="AR24" s="183"/>
      <c r="AS24" s="183"/>
      <c r="AT24" s="183"/>
      <c r="AU24" s="183"/>
      <c r="AV24" s="183"/>
      <c r="AW24" s="182"/>
      <c r="AX24" s="181">
        <f t="shared" si="14"/>
        <v>0</v>
      </c>
      <c r="AY24" s="182"/>
      <c r="AZ24" s="182"/>
      <c r="BA24" s="182"/>
      <c r="BB24" s="183"/>
      <c r="BC24" s="183"/>
      <c r="BD24" s="181">
        <f t="shared" si="15"/>
        <v>0</v>
      </c>
      <c r="BE24" s="181">
        <f t="shared" si="6"/>
        <v>0</v>
      </c>
      <c r="BF24" s="182"/>
      <c r="BG24" s="182"/>
      <c r="BH24" s="181">
        <f t="shared" si="7"/>
        <v>0</v>
      </c>
      <c r="BI24" s="187">
        <f t="shared" si="8"/>
        <v>0</v>
      </c>
      <c r="BJ24" s="184">
        <f t="shared" si="9"/>
        <v>0</v>
      </c>
      <c r="BK24" s="184">
        <f t="shared" si="10"/>
        <v>0</v>
      </c>
      <c r="BL24" s="187">
        <f t="shared" si="11"/>
        <v>0</v>
      </c>
    </row>
    <row r="25" spans="1:64" customFormat="1" ht="14.4" x14ac:dyDescent="0.3">
      <c r="A25" s="9">
        <v>17</v>
      </c>
      <c r="B25" s="3" t="s">
        <v>623</v>
      </c>
      <c r="C25" s="6" t="s">
        <v>43</v>
      </c>
      <c r="D25" s="2" t="s">
        <v>202</v>
      </c>
      <c r="E25" s="1">
        <v>2025</v>
      </c>
      <c r="F25" s="5" t="s">
        <v>626</v>
      </c>
      <c r="G25" s="10"/>
      <c r="H25" s="181">
        <f>I25+J25</f>
        <v>0</v>
      </c>
      <c r="I25" s="181">
        <f t="shared" ref="I25:I72" si="18">AY9</f>
        <v>0</v>
      </c>
      <c r="J25" s="181">
        <f t="shared" ref="J25:J72" si="19">AZ9</f>
        <v>0</v>
      </c>
      <c r="K25" s="181">
        <f t="shared" ref="K25:K72" si="20">BA9</f>
        <v>0</v>
      </c>
      <c r="L25" s="181">
        <f>K25</f>
        <v>0</v>
      </c>
      <c r="M25" s="183"/>
      <c r="N25" s="181">
        <f t="shared" si="17"/>
        <v>0</v>
      </c>
      <c r="O25" s="181">
        <f t="shared" si="13"/>
        <v>0</v>
      </c>
      <c r="P25" s="188">
        <f t="shared" ref="P25:P72" si="21">BF9</f>
        <v>0</v>
      </c>
      <c r="Q25" s="188">
        <f t="shared" ref="Q25:Q72" si="22">BG9</f>
        <v>0</v>
      </c>
      <c r="R25" s="188">
        <f t="shared" ref="R25:R72" si="23">BH9</f>
        <v>0</v>
      </c>
      <c r="S25" s="184">
        <f t="shared" si="1"/>
        <v>0</v>
      </c>
      <c r="T25" s="184">
        <f t="shared" si="2"/>
        <v>0</v>
      </c>
      <c r="U25" s="184">
        <f t="shared" si="3"/>
        <v>0</v>
      </c>
      <c r="V25" s="184">
        <f t="shared" si="4"/>
        <v>0</v>
      </c>
      <c r="W25" s="184">
        <f t="shared" si="5"/>
        <v>0</v>
      </c>
      <c r="X25" s="185"/>
      <c r="Y25" s="185"/>
      <c r="Z25" s="185"/>
      <c r="AA25" s="185"/>
      <c r="AB25" s="181">
        <f t="shared" ref="AB25:AB56" si="24">AA25*J25</f>
        <v>0</v>
      </c>
      <c r="AC25" s="181">
        <f t="shared" ref="AC25:AC56" si="25">Y25*I25</f>
        <v>0</v>
      </c>
      <c r="AD25" s="181">
        <f t="shared" si="16"/>
        <v>0</v>
      </c>
      <c r="AE25" s="181">
        <f t="shared" ref="AE25:AE56" si="26">X25*I25</f>
        <v>0</v>
      </c>
      <c r="AF25" s="181">
        <f t="shared" ref="AF25:AF56" si="27">Z25*J25</f>
        <v>0</v>
      </c>
      <c r="AG25" s="187">
        <f t="shared" ref="AG25:AG56" si="28">IF(W25*H25=0,0,((AH25*X25*I25+AI25*Z25*J25)/(X25*I25+Z25*J25)))</f>
        <v>0</v>
      </c>
      <c r="AH25" s="185"/>
      <c r="AI25" s="185"/>
      <c r="AJ25" s="185"/>
      <c r="AK25" s="185"/>
      <c r="AL25" s="185"/>
      <c r="AM25" s="181">
        <f>AJ25*AC25</f>
        <v>0</v>
      </c>
      <c r="AN25" s="181">
        <f t="shared" ref="AN25:AN56" si="29">J25*(1-Z25-AA25)*AK25</f>
        <v>0</v>
      </c>
      <c r="AO25" s="181">
        <f>AP25+AQ25</f>
        <v>0</v>
      </c>
      <c r="AP25" s="181">
        <f>AH25*AE25</f>
        <v>0</v>
      </c>
      <c r="AQ25" s="181">
        <f>AI25*AF25</f>
        <v>0</v>
      </c>
      <c r="AR25" s="181">
        <f>AS25+AT25</f>
        <v>0</v>
      </c>
      <c r="AS25" s="181">
        <f>AP25</f>
        <v>0</v>
      </c>
      <c r="AT25" s="181">
        <f>AQ25</f>
        <v>0</v>
      </c>
      <c r="AU25" s="181">
        <f t="shared" ref="AU25:AU56" si="30">I25*(1-X25-Y25)*X41*AH41</f>
        <v>0</v>
      </c>
      <c r="AV25" s="181">
        <f t="shared" ref="AV25:AV56" si="31">AB25*X41*AH41</f>
        <v>0</v>
      </c>
      <c r="AW25" s="181">
        <f t="shared" ref="AW25:AW40" si="32">MAX(L25*AL25,R25)</f>
        <v>0</v>
      </c>
      <c r="AX25" s="181">
        <f t="shared" si="14"/>
        <v>0</v>
      </c>
      <c r="AY25" s="181">
        <f t="shared" ref="AY25:AY56" si="33">I25-AC25-AE25+AB25</f>
        <v>0</v>
      </c>
      <c r="AZ25" s="181">
        <f t="shared" ref="AZ25:AZ56" si="34">J25+AC25-AB25-AF25</f>
        <v>0</v>
      </c>
      <c r="BA25" s="181">
        <f>BB25+BC25</f>
        <v>0</v>
      </c>
      <c r="BB25" s="181">
        <f t="shared" ref="BB25:BB56" si="35">L25</f>
        <v>0</v>
      </c>
      <c r="BC25" s="181">
        <f>AD25</f>
        <v>0</v>
      </c>
      <c r="BD25" s="181">
        <f t="shared" si="15"/>
        <v>0</v>
      </c>
      <c r="BE25" s="181">
        <f t="shared" si="6"/>
        <v>0</v>
      </c>
      <c r="BF25" s="181">
        <f t="shared" ref="BF25:BF56" si="36">AU25+AV25</f>
        <v>0</v>
      </c>
      <c r="BG25" s="181">
        <f t="shared" ref="BG25:BG56" si="37">AM25 + AN25</f>
        <v>0</v>
      </c>
      <c r="BH25" s="181">
        <f t="shared" ref="BH25:BH56" si="38">AR25+AW25</f>
        <v>0</v>
      </c>
      <c r="BI25" s="187">
        <f t="shared" si="8"/>
        <v>0</v>
      </c>
      <c r="BJ25" s="184">
        <f t="shared" si="9"/>
        <v>0</v>
      </c>
      <c r="BK25" s="184">
        <f t="shared" si="10"/>
        <v>0</v>
      </c>
      <c r="BL25" s="187">
        <f t="shared" si="11"/>
        <v>0</v>
      </c>
    </row>
    <row r="26" spans="1:64" customFormat="1" ht="14.4" x14ac:dyDescent="0.3">
      <c r="A26" s="9">
        <v>18</v>
      </c>
      <c r="B26" s="3" t="s">
        <v>624</v>
      </c>
      <c r="C26" s="6" t="s">
        <v>43</v>
      </c>
      <c r="D26" s="2" t="s">
        <v>202</v>
      </c>
      <c r="E26" s="1">
        <v>2025</v>
      </c>
      <c r="F26" s="5" t="s">
        <v>626</v>
      </c>
      <c r="G26" s="10"/>
      <c r="H26" s="181">
        <f t="shared" si="0"/>
        <v>0</v>
      </c>
      <c r="I26" s="181">
        <f t="shared" si="18"/>
        <v>0</v>
      </c>
      <c r="J26" s="181">
        <f t="shared" si="19"/>
        <v>0</v>
      </c>
      <c r="K26" s="181">
        <f t="shared" si="20"/>
        <v>0</v>
      </c>
      <c r="L26" s="181">
        <f t="shared" ref="L26:L31" si="39">K26</f>
        <v>0</v>
      </c>
      <c r="M26" s="183"/>
      <c r="N26" s="181">
        <f t="shared" si="17"/>
        <v>0</v>
      </c>
      <c r="O26" s="181">
        <f t="shared" si="13"/>
        <v>0</v>
      </c>
      <c r="P26" s="188">
        <f t="shared" si="21"/>
        <v>0</v>
      </c>
      <c r="Q26" s="188">
        <f t="shared" si="22"/>
        <v>0</v>
      </c>
      <c r="R26" s="188">
        <f t="shared" si="23"/>
        <v>0</v>
      </c>
      <c r="S26" s="184">
        <f t="shared" si="1"/>
        <v>0</v>
      </c>
      <c r="T26" s="184">
        <f t="shared" si="2"/>
        <v>0</v>
      </c>
      <c r="U26" s="184">
        <f t="shared" si="3"/>
        <v>0</v>
      </c>
      <c r="V26" s="184">
        <f t="shared" si="4"/>
        <v>0</v>
      </c>
      <c r="W26" s="184">
        <f t="shared" si="5"/>
        <v>0</v>
      </c>
      <c r="X26" s="185"/>
      <c r="Y26" s="185"/>
      <c r="Z26" s="185"/>
      <c r="AA26" s="185"/>
      <c r="AB26" s="181">
        <f t="shared" si="24"/>
        <v>0</v>
      </c>
      <c r="AC26" s="181">
        <f t="shared" si="25"/>
        <v>0</v>
      </c>
      <c r="AD26" s="181">
        <f t="shared" si="16"/>
        <v>0</v>
      </c>
      <c r="AE26" s="181">
        <f t="shared" si="26"/>
        <v>0</v>
      </c>
      <c r="AF26" s="181">
        <f t="shared" si="27"/>
        <v>0</v>
      </c>
      <c r="AG26" s="187">
        <f t="shared" si="28"/>
        <v>0</v>
      </c>
      <c r="AH26" s="185"/>
      <c r="AI26" s="185"/>
      <c r="AJ26" s="185"/>
      <c r="AK26" s="185"/>
      <c r="AL26" s="185"/>
      <c r="AM26" s="181">
        <f t="shared" ref="AM26:AM48" si="40">AJ26*AC26</f>
        <v>0</v>
      </c>
      <c r="AN26" s="181">
        <f t="shared" si="29"/>
        <v>0</v>
      </c>
      <c r="AO26" s="181">
        <f t="shared" ref="AO26:AO44" si="41">AP26+AQ26</f>
        <v>0</v>
      </c>
      <c r="AP26" s="181">
        <f t="shared" ref="AP26:AP48" si="42">AH26*AE26</f>
        <v>0</v>
      </c>
      <c r="AQ26" s="181">
        <f t="shared" ref="AQ26:AQ48" si="43">AI26*AF26</f>
        <v>0</v>
      </c>
      <c r="AR26" s="181">
        <f t="shared" ref="AR26:AR44" si="44">AS26+AT26</f>
        <v>0</v>
      </c>
      <c r="AS26" s="181">
        <f t="shared" ref="AS26:AS31" si="45">AP26</f>
        <v>0</v>
      </c>
      <c r="AT26" s="181">
        <f t="shared" ref="AT26:AT31" si="46">AQ26</f>
        <v>0</v>
      </c>
      <c r="AU26" s="181">
        <f t="shared" si="30"/>
        <v>0</v>
      </c>
      <c r="AV26" s="181">
        <f t="shared" si="31"/>
        <v>0</v>
      </c>
      <c r="AW26" s="181">
        <f t="shared" si="32"/>
        <v>0</v>
      </c>
      <c r="AX26" s="181">
        <f t="shared" si="14"/>
        <v>0</v>
      </c>
      <c r="AY26" s="181">
        <f t="shared" si="33"/>
        <v>0</v>
      </c>
      <c r="AZ26" s="181">
        <f t="shared" si="34"/>
        <v>0</v>
      </c>
      <c r="BA26" s="181">
        <f t="shared" ref="BA26:BA44" si="47">BB26+BC26</f>
        <v>0</v>
      </c>
      <c r="BB26" s="181">
        <f t="shared" si="35"/>
        <v>0</v>
      </c>
      <c r="BC26" s="181">
        <f t="shared" ref="BC26:BC40" si="48">AD26</f>
        <v>0</v>
      </c>
      <c r="BD26" s="181">
        <f t="shared" si="15"/>
        <v>0</v>
      </c>
      <c r="BE26" s="181">
        <f t="shared" si="6"/>
        <v>0</v>
      </c>
      <c r="BF26" s="181">
        <f t="shared" si="36"/>
        <v>0</v>
      </c>
      <c r="BG26" s="181">
        <f t="shared" si="37"/>
        <v>0</v>
      </c>
      <c r="BH26" s="181">
        <f t="shared" si="38"/>
        <v>0</v>
      </c>
      <c r="BI26" s="187">
        <f t="shared" si="8"/>
        <v>0</v>
      </c>
      <c r="BJ26" s="184">
        <f t="shared" si="9"/>
        <v>0</v>
      </c>
      <c r="BK26" s="184">
        <f t="shared" si="10"/>
        <v>0</v>
      </c>
      <c r="BL26" s="187">
        <f t="shared" si="11"/>
        <v>0</v>
      </c>
    </row>
    <row r="27" spans="1:64" customFormat="1" ht="14.4" x14ac:dyDescent="0.3">
      <c r="A27" s="9">
        <v>19</v>
      </c>
      <c r="B27" s="3" t="s">
        <v>627</v>
      </c>
      <c r="C27" s="6" t="s">
        <v>43</v>
      </c>
      <c r="D27" s="2" t="s">
        <v>202</v>
      </c>
      <c r="E27" s="1">
        <v>2025</v>
      </c>
      <c r="F27" s="5" t="s">
        <v>626</v>
      </c>
      <c r="G27" s="10"/>
      <c r="H27" s="181">
        <f t="shared" si="0"/>
        <v>0</v>
      </c>
      <c r="I27" s="181">
        <f t="shared" si="18"/>
        <v>0</v>
      </c>
      <c r="J27" s="181">
        <f t="shared" si="19"/>
        <v>0</v>
      </c>
      <c r="K27" s="181">
        <f t="shared" si="20"/>
        <v>0</v>
      </c>
      <c r="L27" s="181">
        <f t="shared" si="39"/>
        <v>0</v>
      </c>
      <c r="M27" s="183"/>
      <c r="N27" s="181">
        <f t="shared" si="17"/>
        <v>0</v>
      </c>
      <c r="O27" s="181">
        <f t="shared" si="13"/>
        <v>0</v>
      </c>
      <c r="P27" s="188">
        <f t="shared" si="21"/>
        <v>0</v>
      </c>
      <c r="Q27" s="188">
        <f t="shared" si="22"/>
        <v>0</v>
      </c>
      <c r="R27" s="188">
        <f t="shared" si="23"/>
        <v>0</v>
      </c>
      <c r="S27" s="184">
        <f t="shared" si="1"/>
        <v>0</v>
      </c>
      <c r="T27" s="184">
        <f t="shared" si="2"/>
        <v>0</v>
      </c>
      <c r="U27" s="184">
        <f t="shared" si="3"/>
        <v>0</v>
      </c>
      <c r="V27" s="184">
        <f t="shared" si="4"/>
        <v>0</v>
      </c>
      <c r="W27" s="184">
        <f t="shared" si="5"/>
        <v>0</v>
      </c>
      <c r="X27" s="185"/>
      <c r="Y27" s="185"/>
      <c r="Z27" s="185"/>
      <c r="AA27" s="185"/>
      <c r="AB27" s="181">
        <f t="shared" si="24"/>
        <v>0</v>
      </c>
      <c r="AC27" s="181">
        <f t="shared" si="25"/>
        <v>0</v>
      </c>
      <c r="AD27" s="181">
        <f t="shared" si="16"/>
        <v>0</v>
      </c>
      <c r="AE27" s="181">
        <f t="shared" si="26"/>
        <v>0</v>
      </c>
      <c r="AF27" s="181">
        <f t="shared" si="27"/>
        <v>0</v>
      </c>
      <c r="AG27" s="187">
        <f t="shared" si="28"/>
        <v>0</v>
      </c>
      <c r="AH27" s="185"/>
      <c r="AI27" s="185"/>
      <c r="AJ27" s="185"/>
      <c r="AK27" s="185"/>
      <c r="AL27" s="185"/>
      <c r="AM27" s="181">
        <f t="shared" si="40"/>
        <v>0</v>
      </c>
      <c r="AN27" s="181">
        <f t="shared" si="29"/>
        <v>0</v>
      </c>
      <c r="AO27" s="181">
        <f t="shared" si="41"/>
        <v>0</v>
      </c>
      <c r="AP27" s="181">
        <f t="shared" si="42"/>
        <v>0</v>
      </c>
      <c r="AQ27" s="181">
        <f t="shared" si="43"/>
        <v>0</v>
      </c>
      <c r="AR27" s="181">
        <f t="shared" si="44"/>
        <v>0</v>
      </c>
      <c r="AS27" s="181">
        <f t="shared" si="45"/>
        <v>0</v>
      </c>
      <c r="AT27" s="181">
        <f t="shared" si="46"/>
        <v>0</v>
      </c>
      <c r="AU27" s="181">
        <f t="shared" si="30"/>
        <v>0</v>
      </c>
      <c r="AV27" s="181">
        <f t="shared" si="31"/>
        <v>0</v>
      </c>
      <c r="AW27" s="181">
        <f t="shared" si="32"/>
        <v>0</v>
      </c>
      <c r="AX27" s="181">
        <f t="shared" si="14"/>
        <v>0</v>
      </c>
      <c r="AY27" s="181">
        <f t="shared" si="33"/>
        <v>0</v>
      </c>
      <c r="AZ27" s="181">
        <f t="shared" si="34"/>
        <v>0</v>
      </c>
      <c r="BA27" s="181">
        <f t="shared" si="47"/>
        <v>0</v>
      </c>
      <c r="BB27" s="181">
        <f t="shared" si="35"/>
        <v>0</v>
      </c>
      <c r="BC27" s="181">
        <f t="shared" si="48"/>
        <v>0</v>
      </c>
      <c r="BD27" s="181">
        <f t="shared" si="15"/>
        <v>0</v>
      </c>
      <c r="BE27" s="181">
        <f t="shared" si="6"/>
        <v>0</v>
      </c>
      <c r="BF27" s="181">
        <f t="shared" si="36"/>
        <v>0</v>
      </c>
      <c r="BG27" s="181">
        <f t="shared" si="37"/>
        <v>0</v>
      </c>
      <c r="BH27" s="181">
        <f t="shared" si="38"/>
        <v>0</v>
      </c>
      <c r="BI27" s="187">
        <f t="shared" si="8"/>
        <v>0</v>
      </c>
      <c r="BJ27" s="184">
        <f t="shared" si="9"/>
        <v>0</v>
      </c>
      <c r="BK27" s="184">
        <f t="shared" si="10"/>
        <v>0</v>
      </c>
      <c r="BL27" s="187">
        <f t="shared" si="11"/>
        <v>0</v>
      </c>
    </row>
    <row r="28" spans="1:64" customFormat="1" ht="14.4" x14ac:dyDescent="0.3">
      <c r="A28" s="9">
        <v>20</v>
      </c>
      <c r="B28" s="3" t="s">
        <v>436</v>
      </c>
      <c r="C28" s="6" t="s">
        <v>43</v>
      </c>
      <c r="D28" s="2" t="s">
        <v>202</v>
      </c>
      <c r="E28" s="1">
        <v>2025</v>
      </c>
      <c r="F28" s="5" t="s">
        <v>626</v>
      </c>
      <c r="G28" s="10"/>
      <c r="H28" s="181">
        <f t="shared" si="0"/>
        <v>0</v>
      </c>
      <c r="I28" s="181">
        <f t="shared" si="18"/>
        <v>0</v>
      </c>
      <c r="J28" s="181">
        <f t="shared" si="19"/>
        <v>0</v>
      </c>
      <c r="K28" s="181">
        <f t="shared" si="20"/>
        <v>0</v>
      </c>
      <c r="L28" s="181">
        <f t="shared" si="39"/>
        <v>0</v>
      </c>
      <c r="M28" s="183"/>
      <c r="N28" s="181">
        <f t="shared" si="17"/>
        <v>0</v>
      </c>
      <c r="O28" s="181">
        <f t="shared" si="13"/>
        <v>0</v>
      </c>
      <c r="P28" s="188">
        <f t="shared" si="21"/>
        <v>0</v>
      </c>
      <c r="Q28" s="188">
        <f t="shared" si="22"/>
        <v>0</v>
      </c>
      <c r="R28" s="188">
        <f t="shared" si="23"/>
        <v>0</v>
      </c>
      <c r="S28" s="184">
        <f t="shared" si="1"/>
        <v>0</v>
      </c>
      <c r="T28" s="184">
        <f t="shared" si="2"/>
        <v>0</v>
      </c>
      <c r="U28" s="184">
        <f t="shared" si="3"/>
        <v>0</v>
      </c>
      <c r="V28" s="184">
        <f t="shared" si="4"/>
        <v>0</v>
      </c>
      <c r="W28" s="184">
        <f t="shared" si="5"/>
        <v>0</v>
      </c>
      <c r="X28" s="185"/>
      <c r="Y28" s="185"/>
      <c r="Z28" s="185"/>
      <c r="AA28" s="185"/>
      <c r="AB28" s="181">
        <f t="shared" si="24"/>
        <v>0</v>
      </c>
      <c r="AC28" s="181">
        <f t="shared" si="25"/>
        <v>0</v>
      </c>
      <c r="AD28" s="181">
        <f t="shared" si="16"/>
        <v>0</v>
      </c>
      <c r="AE28" s="181">
        <f t="shared" si="26"/>
        <v>0</v>
      </c>
      <c r="AF28" s="181">
        <f t="shared" si="27"/>
        <v>0</v>
      </c>
      <c r="AG28" s="187">
        <f t="shared" si="28"/>
        <v>0</v>
      </c>
      <c r="AH28" s="185"/>
      <c r="AI28" s="185"/>
      <c r="AJ28" s="185"/>
      <c r="AK28" s="185"/>
      <c r="AL28" s="185"/>
      <c r="AM28" s="181">
        <f t="shared" si="40"/>
        <v>0</v>
      </c>
      <c r="AN28" s="181">
        <f t="shared" si="29"/>
        <v>0</v>
      </c>
      <c r="AO28" s="181">
        <f t="shared" si="41"/>
        <v>0</v>
      </c>
      <c r="AP28" s="181">
        <f t="shared" si="42"/>
        <v>0</v>
      </c>
      <c r="AQ28" s="181">
        <f t="shared" si="43"/>
        <v>0</v>
      </c>
      <c r="AR28" s="181">
        <f t="shared" si="44"/>
        <v>0</v>
      </c>
      <c r="AS28" s="181">
        <f t="shared" si="45"/>
        <v>0</v>
      </c>
      <c r="AT28" s="181">
        <f t="shared" si="46"/>
        <v>0</v>
      </c>
      <c r="AU28" s="181">
        <f t="shared" si="30"/>
        <v>0</v>
      </c>
      <c r="AV28" s="181">
        <f t="shared" si="31"/>
        <v>0</v>
      </c>
      <c r="AW28" s="181">
        <f t="shared" si="32"/>
        <v>0</v>
      </c>
      <c r="AX28" s="181">
        <f t="shared" si="14"/>
        <v>0</v>
      </c>
      <c r="AY28" s="181">
        <f t="shared" si="33"/>
        <v>0</v>
      </c>
      <c r="AZ28" s="181">
        <f t="shared" si="34"/>
        <v>0</v>
      </c>
      <c r="BA28" s="181">
        <f t="shared" si="47"/>
        <v>0</v>
      </c>
      <c r="BB28" s="181">
        <f t="shared" si="35"/>
        <v>0</v>
      </c>
      <c r="BC28" s="181">
        <f t="shared" si="48"/>
        <v>0</v>
      </c>
      <c r="BD28" s="181">
        <f t="shared" si="15"/>
        <v>0</v>
      </c>
      <c r="BE28" s="181">
        <f t="shared" si="6"/>
        <v>0</v>
      </c>
      <c r="BF28" s="181">
        <f t="shared" si="36"/>
        <v>0</v>
      </c>
      <c r="BG28" s="181">
        <f t="shared" si="37"/>
        <v>0</v>
      </c>
      <c r="BH28" s="181">
        <f t="shared" si="38"/>
        <v>0</v>
      </c>
      <c r="BI28" s="187">
        <f t="shared" si="8"/>
        <v>0</v>
      </c>
      <c r="BJ28" s="184">
        <f t="shared" si="9"/>
        <v>0</v>
      </c>
      <c r="BK28" s="184">
        <f t="shared" si="10"/>
        <v>0</v>
      </c>
      <c r="BL28" s="187">
        <f t="shared" si="11"/>
        <v>0</v>
      </c>
    </row>
    <row r="29" spans="1:64" customFormat="1" ht="14.4" x14ac:dyDescent="0.3">
      <c r="A29" s="9">
        <v>21</v>
      </c>
      <c r="B29" s="3" t="s">
        <v>625</v>
      </c>
      <c r="C29" s="6" t="s">
        <v>43</v>
      </c>
      <c r="D29" s="2" t="s">
        <v>202</v>
      </c>
      <c r="E29" s="1">
        <v>2025</v>
      </c>
      <c r="F29" s="5" t="s">
        <v>626</v>
      </c>
      <c r="G29" s="10"/>
      <c r="H29" s="181">
        <f t="shared" ref="H29:H47" si="49">I29+J29</f>
        <v>0</v>
      </c>
      <c r="I29" s="181">
        <f t="shared" si="18"/>
        <v>0</v>
      </c>
      <c r="J29" s="181">
        <f t="shared" si="19"/>
        <v>0</v>
      </c>
      <c r="K29" s="181">
        <f t="shared" si="20"/>
        <v>0</v>
      </c>
      <c r="L29" s="181">
        <f t="shared" si="39"/>
        <v>0</v>
      </c>
      <c r="M29" s="183"/>
      <c r="N29" s="181">
        <f t="shared" ref="N29:N31" si="50">O29+R29</f>
        <v>0</v>
      </c>
      <c r="O29" s="181">
        <f t="shared" si="13"/>
        <v>0</v>
      </c>
      <c r="P29" s="188">
        <f t="shared" si="21"/>
        <v>0</v>
      </c>
      <c r="Q29" s="188">
        <f t="shared" si="22"/>
        <v>0</v>
      </c>
      <c r="R29" s="188">
        <f t="shared" si="23"/>
        <v>0</v>
      </c>
      <c r="S29" s="184">
        <f t="shared" si="1"/>
        <v>0</v>
      </c>
      <c r="T29" s="184">
        <f t="shared" si="2"/>
        <v>0</v>
      </c>
      <c r="U29" s="184">
        <f t="shared" si="3"/>
        <v>0</v>
      </c>
      <c r="V29" s="184">
        <f t="shared" si="4"/>
        <v>0</v>
      </c>
      <c r="W29" s="184">
        <f t="shared" si="5"/>
        <v>0</v>
      </c>
      <c r="X29" s="185"/>
      <c r="Y29" s="185"/>
      <c r="Z29" s="185"/>
      <c r="AA29" s="185"/>
      <c r="AB29" s="181">
        <f t="shared" si="24"/>
        <v>0</v>
      </c>
      <c r="AC29" s="181">
        <f t="shared" si="25"/>
        <v>0</v>
      </c>
      <c r="AD29" s="181">
        <f t="shared" ref="AD29:AD47" si="51">AE29+AF29</f>
        <v>0</v>
      </c>
      <c r="AE29" s="181">
        <f t="shared" si="26"/>
        <v>0</v>
      </c>
      <c r="AF29" s="181">
        <f t="shared" si="27"/>
        <v>0</v>
      </c>
      <c r="AG29" s="187">
        <f t="shared" si="28"/>
        <v>0</v>
      </c>
      <c r="AH29" s="185"/>
      <c r="AI29" s="185"/>
      <c r="AJ29" s="185"/>
      <c r="AK29" s="185"/>
      <c r="AL29" s="185"/>
      <c r="AM29" s="181">
        <f t="shared" si="40"/>
        <v>0</v>
      </c>
      <c r="AN29" s="181">
        <f t="shared" si="29"/>
        <v>0</v>
      </c>
      <c r="AO29" s="181">
        <f t="shared" si="41"/>
        <v>0</v>
      </c>
      <c r="AP29" s="181">
        <f t="shared" si="42"/>
        <v>0</v>
      </c>
      <c r="AQ29" s="181">
        <f t="shared" si="43"/>
        <v>0</v>
      </c>
      <c r="AR29" s="181">
        <f t="shared" si="44"/>
        <v>0</v>
      </c>
      <c r="AS29" s="181">
        <f t="shared" si="45"/>
        <v>0</v>
      </c>
      <c r="AT29" s="181">
        <f t="shared" si="46"/>
        <v>0</v>
      </c>
      <c r="AU29" s="181">
        <f t="shared" si="30"/>
        <v>0</v>
      </c>
      <c r="AV29" s="181">
        <f t="shared" si="31"/>
        <v>0</v>
      </c>
      <c r="AW29" s="181">
        <f t="shared" si="32"/>
        <v>0</v>
      </c>
      <c r="AX29" s="181">
        <f t="shared" ref="AX29:AX47" si="52">AY29+AZ29</f>
        <v>0</v>
      </c>
      <c r="AY29" s="181">
        <f t="shared" si="33"/>
        <v>0</v>
      </c>
      <c r="AZ29" s="181">
        <f t="shared" si="34"/>
        <v>0</v>
      </c>
      <c r="BA29" s="181">
        <f t="shared" si="47"/>
        <v>0</v>
      </c>
      <c r="BB29" s="181">
        <f t="shared" si="35"/>
        <v>0</v>
      </c>
      <c r="BC29" s="181">
        <f t="shared" si="48"/>
        <v>0</v>
      </c>
      <c r="BD29" s="181">
        <f t="shared" ref="BD29:BD47" si="53">BE29+BH29</f>
        <v>0</v>
      </c>
      <c r="BE29" s="181">
        <f t="shared" ref="BE29:BE47" si="54">BF29+BG29</f>
        <v>0</v>
      </c>
      <c r="BF29" s="181">
        <f t="shared" si="36"/>
        <v>0</v>
      </c>
      <c r="BG29" s="181">
        <f t="shared" si="37"/>
        <v>0</v>
      </c>
      <c r="BH29" s="181">
        <f t="shared" si="38"/>
        <v>0</v>
      </c>
      <c r="BI29" s="187">
        <f t="shared" si="8"/>
        <v>0</v>
      </c>
      <c r="BJ29" s="184">
        <f t="shared" si="9"/>
        <v>0</v>
      </c>
      <c r="BK29" s="184">
        <f t="shared" si="10"/>
        <v>0</v>
      </c>
      <c r="BL29" s="187">
        <f t="shared" si="11"/>
        <v>0</v>
      </c>
    </row>
    <row r="30" spans="1:64" customFormat="1" ht="14.4" x14ac:dyDescent="0.3">
      <c r="A30" s="9">
        <v>22</v>
      </c>
      <c r="B30" s="3" t="s">
        <v>629</v>
      </c>
      <c r="C30" s="6" t="s">
        <v>43</v>
      </c>
      <c r="D30" s="2" t="s">
        <v>202</v>
      </c>
      <c r="E30" s="1">
        <v>2025</v>
      </c>
      <c r="F30" s="5" t="s">
        <v>626</v>
      </c>
      <c r="G30" s="10"/>
      <c r="H30" s="181">
        <f t="shared" si="49"/>
        <v>0</v>
      </c>
      <c r="I30" s="181">
        <f t="shared" si="18"/>
        <v>0</v>
      </c>
      <c r="J30" s="181">
        <f t="shared" si="19"/>
        <v>0</v>
      </c>
      <c r="K30" s="181">
        <f t="shared" si="20"/>
        <v>0</v>
      </c>
      <c r="L30" s="181">
        <f t="shared" si="39"/>
        <v>0</v>
      </c>
      <c r="M30" s="183"/>
      <c r="N30" s="181">
        <f t="shared" si="50"/>
        <v>0</v>
      </c>
      <c r="O30" s="181">
        <f t="shared" si="13"/>
        <v>0</v>
      </c>
      <c r="P30" s="188">
        <f t="shared" si="21"/>
        <v>0</v>
      </c>
      <c r="Q30" s="188">
        <f t="shared" si="22"/>
        <v>0</v>
      </c>
      <c r="R30" s="188">
        <f t="shared" si="23"/>
        <v>0</v>
      </c>
      <c r="S30" s="184">
        <f t="shared" si="1"/>
        <v>0</v>
      </c>
      <c r="T30" s="184">
        <f t="shared" si="2"/>
        <v>0</v>
      </c>
      <c r="U30" s="184">
        <f t="shared" si="3"/>
        <v>0</v>
      </c>
      <c r="V30" s="184">
        <f t="shared" si="4"/>
        <v>0</v>
      </c>
      <c r="W30" s="184">
        <f t="shared" si="5"/>
        <v>0</v>
      </c>
      <c r="X30" s="185"/>
      <c r="Y30" s="185"/>
      <c r="Z30" s="185"/>
      <c r="AA30" s="185"/>
      <c r="AB30" s="181">
        <f t="shared" si="24"/>
        <v>0</v>
      </c>
      <c r="AC30" s="181">
        <f t="shared" si="25"/>
        <v>0</v>
      </c>
      <c r="AD30" s="181">
        <f t="shared" si="51"/>
        <v>0</v>
      </c>
      <c r="AE30" s="181">
        <f t="shared" si="26"/>
        <v>0</v>
      </c>
      <c r="AF30" s="181">
        <f t="shared" si="27"/>
        <v>0</v>
      </c>
      <c r="AG30" s="187">
        <f t="shared" si="28"/>
        <v>0</v>
      </c>
      <c r="AH30" s="185"/>
      <c r="AI30" s="185"/>
      <c r="AJ30" s="185"/>
      <c r="AK30" s="185"/>
      <c r="AL30" s="185"/>
      <c r="AM30" s="181">
        <f t="shared" si="40"/>
        <v>0</v>
      </c>
      <c r="AN30" s="181">
        <f t="shared" si="29"/>
        <v>0</v>
      </c>
      <c r="AO30" s="181">
        <f t="shared" si="41"/>
        <v>0</v>
      </c>
      <c r="AP30" s="181">
        <f t="shared" si="42"/>
        <v>0</v>
      </c>
      <c r="AQ30" s="181">
        <f t="shared" si="43"/>
        <v>0</v>
      </c>
      <c r="AR30" s="181">
        <f t="shared" si="44"/>
        <v>0</v>
      </c>
      <c r="AS30" s="181">
        <f t="shared" si="45"/>
        <v>0</v>
      </c>
      <c r="AT30" s="181">
        <f t="shared" si="46"/>
        <v>0</v>
      </c>
      <c r="AU30" s="181">
        <f t="shared" si="30"/>
        <v>0</v>
      </c>
      <c r="AV30" s="181">
        <f t="shared" si="31"/>
        <v>0</v>
      </c>
      <c r="AW30" s="181">
        <f t="shared" si="32"/>
        <v>0</v>
      </c>
      <c r="AX30" s="181">
        <f t="shared" si="52"/>
        <v>0</v>
      </c>
      <c r="AY30" s="181">
        <f t="shared" si="33"/>
        <v>0</v>
      </c>
      <c r="AZ30" s="181">
        <f t="shared" si="34"/>
        <v>0</v>
      </c>
      <c r="BA30" s="181">
        <f t="shared" si="47"/>
        <v>0</v>
      </c>
      <c r="BB30" s="181">
        <f t="shared" si="35"/>
        <v>0</v>
      </c>
      <c r="BC30" s="181">
        <f t="shared" si="48"/>
        <v>0</v>
      </c>
      <c r="BD30" s="181">
        <f t="shared" si="53"/>
        <v>0</v>
      </c>
      <c r="BE30" s="181">
        <f t="shared" si="54"/>
        <v>0</v>
      </c>
      <c r="BF30" s="181">
        <f t="shared" si="36"/>
        <v>0</v>
      </c>
      <c r="BG30" s="181">
        <f t="shared" si="37"/>
        <v>0</v>
      </c>
      <c r="BH30" s="181">
        <f t="shared" si="38"/>
        <v>0</v>
      </c>
      <c r="BI30" s="187">
        <f t="shared" si="8"/>
        <v>0</v>
      </c>
      <c r="BJ30" s="184">
        <f t="shared" si="9"/>
        <v>0</v>
      </c>
      <c r="BK30" s="184">
        <f t="shared" si="10"/>
        <v>0</v>
      </c>
      <c r="BL30" s="187">
        <f t="shared" si="11"/>
        <v>0</v>
      </c>
    </row>
    <row r="31" spans="1:64" customFormat="1" ht="14.4" x14ac:dyDescent="0.3">
      <c r="A31" s="9">
        <v>23</v>
      </c>
      <c r="B31" s="3" t="s">
        <v>628</v>
      </c>
      <c r="C31" s="6" t="s">
        <v>43</v>
      </c>
      <c r="D31" s="2" t="s">
        <v>202</v>
      </c>
      <c r="E31" s="1">
        <v>2025</v>
      </c>
      <c r="F31" s="5" t="s">
        <v>626</v>
      </c>
      <c r="G31" s="10"/>
      <c r="H31" s="181">
        <f t="shared" si="49"/>
        <v>0</v>
      </c>
      <c r="I31" s="181">
        <f t="shared" si="18"/>
        <v>0</v>
      </c>
      <c r="J31" s="181">
        <f t="shared" si="19"/>
        <v>0</v>
      </c>
      <c r="K31" s="181">
        <f t="shared" si="20"/>
        <v>0</v>
      </c>
      <c r="L31" s="181">
        <f t="shared" si="39"/>
        <v>0</v>
      </c>
      <c r="M31" s="183"/>
      <c r="N31" s="181">
        <f t="shared" si="50"/>
        <v>0</v>
      </c>
      <c r="O31" s="181">
        <f t="shared" si="13"/>
        <v>0</v>
      </c>
      <c r="P31" s="188">
        <f t="shared" si="21"/>
        <v>0</v>
      </c>
      <c r="Q31" s="188">
        <f t="shared" si="22"/>
        <v>0</v>
      </c>
      <c r="R31" s="188">
        <f t="shared" si="23"/>
        <v>0</v>
      </c>
      <c r="S31" s="184">
        <f t="shared" si="1"/>
        <v>0</v>
      </c>
      <c r="T31" s="184">
        <f t="shared" si="2"/>
        <v>0</v>
      </c>
      <c r="U31" s="184">
        <f t="shared" si="3"/>
        <v>0</v>
      </c>
      <c r="V31" s="184">
        <f t="shared" si="4"/>
        <v>0</v>
      </c>
      <c r="W31" s="184">
        <f t="shared" si="5"/>
        <v>0</v>
      </c>
      <c r="X31" s="185"/>
      <c r="Y31" s="185"/>
      <c r="Z31" s="185"/>
      <c r="AA31" s="185"/>
      <c r="AB31" s="181">
        <f t="shared" si="24"/>
        <v>0</v>
      </c>
      <c r="AC31" s="181">
        <f t="shared" si="25"/>
        <v>0</v>
      </c>
      <c r="AD31" s="181">
        <f t="shared" si="51"/>
        <v>0</v>
      </c>
      <c r="AE31" s="181">
        <f t="shared" si="26"/>
        <v>0</v>
      </c>
      <c r="AF31" s="181">
        <f t="shared" si="27"/>
        <v>0</v>
      </c>
      <c r="AG31" s="187">
        <f t="shared" si="28"/>
        <v>0</v>
      </c>
      <c r="AH31" s="185"/>
      <c r="AI31" s="185"/>
      <c r="AJ31" s="185"/>
      <c r="AK31" s="185"/>
      <c r="AL31" s="185"/>
      <c r="AM31" s="181">
        <f t="shared" si="40"/>
        <v>0</v>
      </c>
      <c r="AN31" s="181">
        <f t="shared" si="29"/>
        <v>0</v>
      </c>
      <c r="AO31" s="181">
        <f t="shared" si="41"/>
        <v>0</v>
      </c>
      <c r="AP31" s="181">
        <f t="shared" si="42"/>
        <v>0</v>
      </c>
      <c r="AQ31" s="181">
        <f t="shared" si="43"/>
        <v>0</v>
      </c>
      <c r="AR31" s="181">
        <f t="shared" si="44"/>
        <v>0</v>
      </c>
      <c r="AS31" s="181">
        <f t="shared" si="45"/>
        <v>0</v>
      </c>
      <c r="AT31" s="181">
        <f t="shared" si="46"/>
        <v>0</v>
      </c>
      <c r="AU31" s="181">
        <f t="shared" si="30"/>
        <v>0</v>
      </c>
      <c r="AV31" s="181">
        <f t="shared" si="31"/>
        <v>0</v>
      </c>
      <c r="AW31" s="181">
        <f t="shared" si="32"/>
        <v>0</v>
      </c>
      <c r="AX31" s="181">
        <f t="shared" si="52"/>
        <v>0</v>
      </c>
      <c r="AY31" s="181">
        <f t="shared" si="33"/>
        <v>0</v>
      </c>
      <c r="AZ31" s="181">
        <f t="shared" si="34"/>
        <v>0</v>
      </c>
      <c r="BA31" s="181">
        <f t="shared" si="47"/>
        <v>0</v>
      </c>
      <c r="BB31" s="181">
        <f t="shared" si="35"/>
        <v>0</v>
      </c>
      <c r="BC31" s="181">
        <f t="shared" si="48"/>
        <v>0</v>
      </c>
      <c r="BD31" s="181">
        <f t="shared" si="53"/>
        <v>0</v>
      </c>
      <c r="BE31" s="181">
        <f t="shared" si="54"/>
        <v>0</v>
      </c>
      <c r="BF31" s="181">
        <f t="shared" si="36"/>
        <v>0</v>
      </c>
      <c r="BG31" s="181">
        <f t="shared" si="37"/>
        <v>0</v>
      </c>
      <c r="BH31" s="181">
        <f t="shared" si="38"/>
        <v>0</v>
      </c>
      <c r="BI31" s="187">
        <f t="shared" si="8"/>
        <v>0</v>
      </c>
      <c r="BJ31" s="184">
        <f t="shared" si="9"/>
        <v>0</v>
      </c>
      <c r="BK31" s="184">
        <f t="shared" si="10"/>
        <v>0</v>
      </c>
      <c r="BL31" s="187">
        <f t="shared" si="11"/>
        <v>0</v>
      </c>
    </row>
    <row r="32" spans="1:64" customFormat="1" ht="14.4" x14ac:dyDescent="0.3">
      <c r="A32" s="9">
        <v>24</v>
      </c>
      <c r="B32" s="3" t="s">
        <v>623</v>
      </c>
      <c r="C32" s="6" t="s">
        <v>43</v>
      </c>
      <c r="D32" s="2" t="s">
        <v>202</v>
      </c>
      <c r="E32" s="1">
        <v>2025</v>
      </c>
      <c r="F32" s="5" t="s">
        <v>576</v>
      </c>
      <c r="G32" s="10"/>
      <c r="H32" s="181">
        <f t="shared" si="49"/>
        <v>0</v>
      </c>
      <c r="I32" s="181">
        <f t="shared" si="18"/>
        <v>0</v>
      </c>
      <c r="J32" s="181">
        <f t="shared" si="19"/>
        <v>0</v>
      </c>
      <c r="K32" s="181">
        <f t="shared" si="20"/>
        <v>0</v>
      </c>
      <c r="L32" s="181">
        <f t="shared" ref="L32:L40" si="55">K32</f>
        <v>0</v>
      </c>
      <c r="M32" s="183"/>
      <c r="N32" s="181">
        <f t="shared" ref="N32:N40" si="56">O32+R32</f>
        <v>0</v>
      </c>
      <c r="O32" s="181">
        <f t="shared" si="13"/>
        <v>0</v>
      </c>
      <c r="P32" s="188">
        <f t="shared" si="21"/>
        <v>0</v>
      </c>
      <c r="Q32" s="188">
        <f t="shared" si="22"/>
        <v>0</v>
      </c>
      <c r="R32" s="188">
        <f t="shared" si="23"/>
        <v>0</v>
      </c>
      <c r="S32" s="184">
        <f t="shared" si="1"/>
        <v>0</v>
      </c>
      <c r="T32" s="184">
        <f t="shared" si="2"/>
        <v>0</v>
      </c>
      <c r="U32" s="184">
        <f t="shared" si="3"/>
        <v>0</v>
      </c>
      <c r="V32" s="184">
        <f t="shared" si="4"/>
        <v>0</v>
      </c>
      <c r="W32" s="184">
        <f t="shared" si="5"/>
        <v>0</v>
      </c>
      <c r="X32" s="185"/>
      <c r="Y32" s="185"/>
      <c r="Z32" s="185"/>
      <c r="AA32" s="185"/>
      <c r="AB32" s="181">
        <f t="shared" si="24"/>
        <v>0</v>
      </c>
      <c r="AC32" s="181">
        <f t="shared" si="25"/>
        <v>0</v>
      </c>
      <c r="AD32" s="181">
        <f t="shared" si="51"/>
        <v>0</v>
      </c>
      <c r="AE32" s="181">
        <f t="shared" si="26"/>
        <v>0</v>
      </c>
      <c r="AF32" s="181">
        <f t="shared" si="27"/>
        <v>0</v>
      </c>
      <c r="AG32" s="187">
        <f t="shared" si="28"/>
        <v>0</v>
      </c>
      <c r="AH32" s="185"/>
      <c r="AI32" s="185"/>
      <c r="AJ32" s="185"/>
      <c r="AK32" s="185"/>
      <c r="AL32" s="185"/>
      <c r="AM32" s="181">
        <f t="shared" si="40"/>
        <v>0</v>
      </c>
      <c r="AN32" s="181">
        <f t="shared" si="29"/>
        <v>0</v>
      </c>
      <c r="AO32" s="181">
        <f t="shared" si="41"/>
        <v>0</v>
      </c>
      <c r="AP32" s="181">
        <f t="shared" si="42"/>
        <v>0</v>
      </c>
      <c r="AQ32" s="181">
        <f t="shared" si="43"/>
        <v>0</v>
      </c>
      <c r="AR32" s="181">
        <f t="shared" si="44"/>
        <v>0</v>
      </c>
      <c r="AS32" s="181">
        <f t="shared" ref="AS32:AS40" si="57">AP32</f>
        <v>0</v>
      </c>
      <c r="AT32" s="181">
        <f t="shared" ref="AT32:AT40" si="58">AQ32</f>
        <v>0</v>
      </c>
      <c r="AU32" s="181">
        <f t="shared" si="30"/>
        <v>0</v>
      </c>
      <c r="AV32" s="181">
        <f t="shared" si="31"/>
        <v>0</v>
      </c>
      <c r="AW32" s="181">
        <f t="shared" si="32"/>
        <v>0</v>
      </c>
      <c r="AX32" s="181">
        <f t="shared" si="52"/>
        <v>0</v>
      </c>
      <c r="AY32" s="181">
        <f t="shared" si="33"/>
        <v>0</v>
      </c>
      <c r="AZ32" s="181">
        <f t="shared" si="34"/>
        <v>0</v>
      </c>
      <c r="BA32" s="181">
        <f t="shared" si="47"/>
        <v>0</v>
      </c>
      <c r="BB32" s="181">
        <f t="shared" si="35"/>
        <v>0</v>
      </c>
      <c r="BC32" s="181">
        <f t="shared" si="48"/>
        <v>0</v>
      </c>
      <c r="BD32" s="181">
        <f t="shared" si="53"/>
        <v>0</v>
      </c>
      <c r="BE32" s="181">
        <f t="shared" si="54"/>
        <v>0</v>
      </c>
      <c r="BF32" s="181">
        <f t="shared" si="36"/>
        <v>0</v>
      </c>
      <c r="BG32" s="181">
        <f t="shared" si="37"/>
        <v>0</v>
      </c>
      <c r="BH32" s="181">
        <f t="shared" si="38"/>
        <v>0</v>
      </c>
      <c r="BI32" s="187">
        <f t="shared" si="8"/>
        <v>0</v>
      </c>
      <c r="BJ32" s="184">
        <f t="shared" si="9"/>
        <v>0</v>
      </c>
      <c r="BK32" s="184">
        <f t="shared" si="10"/>
        <v>0</v>
      </c>
      <c r="BL32" s="187">
        <f t="shared" si="11"/>
        <v>0</v>
      </c>
    </row>
    <row r="33" spans="1:64" customFormat="1" ht="14.4" x14ac:dyDescent="0.3">
      <c r="A33" s="9">
        <v>25</v>
      </c>
      <c r="B33" s="3" t="s">
        <v>624</v>
      </c>
      <c r="C33" s="6" t="s">
        <v>43</v>
      </c>
      <c r="D33" s="2" t="s">
        <v>202</v>
      </c>
      <c r="E33" s="1">
        <v>2025</v>
      </c>
      <c r="F33" s="5" t="s">
        <v>576</v>
      </c>
      <c r="G33" s="10"/>
      <c r="H33" s="181">
        <f t="shared" si="49"/>
        <v>0</v>
      </c>
      <c r="I33" s="181">
        <f t="shared" si="18"/>
        <v>0</v>
      </c>
      <c r="J33" s="181">
        <f t="shared" si="19"/>
        <v>0</v>
      </c>
      <c r="K33" s="181">
        <f t="shared" si="20"/>
        <v>0</v>
      </c>
      <c r="L33" s="181">
        <f t="shared" si="55"/>
        <v>0</v>
      </c>
      <c r="M33" s="183"/>
      <c r="N33" s="181">
        <f t="shared" si="56"/>
        <v>0</v>
      </c>
      <c r="O33" s="181">
        <f t="shared" si="13"/>
        <v>0</v>
      </c>
      <c r="P33" s="188">
        <f t="shared" si="21"/>
        <v>0</v>
      </c>
      <c r="Q33" s="188">
        <f t="shared" si="22"/>
        <v>0</v>
      </c>
      <c r="R33" s="188">
        <f t="shared" si="23"/>
        <v>0</v>
      </c>
      <c r="S33" s="184">
        <f t="shared" si="1"/>
        <v>0</v>
      </c>
      <c r="T33" s="184">
        <f t="shared" si="2"/>
        <v>0</v>
      </c>
      <c r="U33" s="184">
        <f t="shared" si="3"/>
        <v>0</v>
      </c>
      <c r="V33" s="184">
        <f t="shared" si="4"/>
        <v>0</v>
      </c>
      <c r="W33" s="184">
        <f t="shared" si="5"/>
        <v>0</v>
      </c>
      <c r="X33" s="185"/>
      <c r="Y33" s="185"/>
      <c r="Z33" s="185"/>
      <c r="AA33" s="185"/>
      <c r="AB33" s="181">
        <f t="shared" si="24"/>
        <v>0</v>
      </c>
      <c r="AC33" s="181">
        <f t="shared" si="25"/>
        <v>0</v>
      </c>
      <c r="AD33" s="181">
        <f t="shared" si="51"/>
        <v>0</v>
      </c>
      <c r="AE33" s="181">
        <f t="shared" si="26"/>
        <v>0</v>
      </c>
      <c r="AF33" s="181">
        <f t="shared" si="27"/>
        <v>0</v>
      </c>
      <c r="AG33" s="187">
        <f t="shared" si="28"/>
        <v>0</v>
      </c>
      <c r="AH33" s="185"/>
      <c r="AI33" s="185"/>
      <c r="AJ33" s="185"/>
      <c r="AK33" s="185"/>
      <c r="AL33" s="185"/>
      <c r="AM33" s="181">
        <f t="shared" si="40"/>
        <v>0</v>
      </c>
      <c r="AN33" s="181">
        <f t="shared" si="29"/>
        <v>0</v>
      </c>
      <c r="AO33" s="181">
        <f t="shared" si="41"/>
        <v>0</v>
      </c>
      <c r="AP33" s="181">
        <f t="shared" si="42"/>
        <v>0</v>
      </c>
      <c r="AQ33" s="181">
        <f t="shared" si="43"/>
        <v>0</v>
      </c>
      <c r="AR33" s="181">
        <f t="shared" si="44"/>
        <v>0</v>
      </c>
      <c r="AS33" s="181">
        <f t="shared" si="57"/>
        <v>0</v>
      </c>
      <c r="AT33" s="181">
        <f t="shared" si="58"/>
        <v>0</v>
      </c>
      <c r="AU33" s="181">
        <f t="shared" si="30"/>
        <v>0</v>
      </c>
      <c r="AV33" s="181">
        <f t="shared" si="31"/>
        <v>0</v>
      </c>
      <c r="AW33" s="181">
        <f t="shared" si="32"/>
        <v>0</v>
      </c>
      <c r="AX33" s="181">
        <f t="shared" si="52"/>
        <v>0</v>
      </c>
      <c r="AY33" s="181">
        <f t="shared" si="33"/>
        <v>0</v>
      </c>
      <c r="AZ33" s="181">
        <f t="shared" si="34"/>
        <v>0</v>
      </c>
      <c r="BA33" s="181">
        <f t="shared" si="47"/>
        <v>0</v>
      </c>
      <c r="BB33" s="181">
        <f t="shared" si="35"/>
        <v>0</v>
      </c>
      <c r="BC33" s="181">
        <f t="shared" si="48"/>
        <v>0</v>
      </c>
      <c r="BD33" s="181">
        <f t="shared" si="53"/>
        <v>0</v>
      </c>
      <c r="BE33" s="181">
        <f t="shared" si="54"/>
        <v>0</v>
      </c>
      <c r="BF33" s="181">
        <f t="shared" si="36"/>
        <v>0</v>
      </c>
      <c r="BG33" s="181">
        <f t="shared" si="37"/>
        <v>0</v>
      </c>
      <c r="BH33" s="181">
        <f t="shared" si="38"/>
        <v>0</v>
      </c>
      <c r="BI33" s="187">
        <f t="shared" si="8"/>
        <v>0</v>
      </c>
      <c r="BJ33" s="184">
        <f t="shared" si="9"/>
        <v>0</v>
      </c>
      <c r="BK33" s="184">
        <f t="shared" si="10"/>
        <v>0</v>
      </c>
      <c r="BL33" s="187">
        <f t="shared" si="11"/>
        <v>0</v>
      </c>
    </row>
    <row r="34" spans="1:64" customFormat="1" ht="14.4" x14ac:dyDescent="0.3">
      <c r="A34" s="9">
        <v>26</v>
      </c>
      <c r="B34" s="3" t="s">
        <v>627</v>
      </c>
      <c r="C34" s="6" t="s">
        <v>43</v>
      </c>
      <c r="D34" s="2" t="s">
        <v>202</v>
      </c>
      <c r="E34" s="1">
        <v>2025</v>
      </c>
      <c r="F34" s="5" t="s">
        <v>576</v>
      </c>
      <c r="G34" s="10"/>
      <c r="H34" s="181">
        <f t="shared" si="49"/>
        <v>0</v>
      </c>
      <c r="I34" s="181">
        <f t="shared" si="18"/>
        <v>0</v>
      </c>
      <c r="J34" s="181">
        <f t="shared" si="19"/>
        <v>0</v>
      </c>
      <c r="K34" s="181">
        <f t="shared" si="20"/>
        <v>0</v>
      </c>
      <c r="L34" s="181">
        <f t="shared" si="55"/>
        <v>0</v>
      </c>
      <c r="M34" s="183"/>
      <c r="N34" s="181">
        <f t="shared" si="56"/>
        <v>0</v>
      </c>
      <c r="O34" s="181">
        <f t="shared" si="13"/>
        <v>0</v>
      </c>
      <c r="P34" s="188">
        <f t="shared" si="21"/>
        <v>0</v>
      </c>
      <c r="Q34" s="188">
        <f t="shared" si="22"/>
        <v>0</v>
      </c>
      <c r="R34" s="188">
        <f t="shared" si="23"/>
        <v>0</v>
      </c>
      <c r="S34" s="184">
        <f t="shared" si="1"/>
        <v>0</v>
      </c>
      <c r="T34" s="184">
        <f t="shared" si="2"/>
        <v>0</v>
      </c>
      <c r="U34" s="184">
        <f t="shared" si="3"/>
        <v>0</v>
      </c>
      <c r="V34" s="184">
        <f t="shared" si="4"/>
        <v>0</v>
      </c>
      <c r="W34" s="184">
        <f t="shared" si="5"/>
        <v>0</v>
      </c>
      <c r="X34" s="185"/>
      <c r="Y34" s="185"/>
      <c r="Z34" s="185"/>
      <c r="AA34" s="185"/>
      <c r="AB34" s="181">
        <f t="shared" si="24"/>
        <v>0</v>
      </c>
      <c r="AC34" s="181">
        <f t="shared" si="25"/>
        <v>0</v>
      </c>
      <c r="AD34" s="181">
        <f t="shared" si="51"/>
        <v>0</v>
      </c>
      <c r="AE34" s="181">
        <f t="shared" si="26"/>
        <v>0</v>
      </c>
      <c r="AF34" s="181">
        <f t="shared" si="27"/>
        <v>0</v>
      </c>
      <c r="AG34" s="187">
        <f t="shared" si="28"/>
        <v>0</v>
      </c>
      <c r="AH34" s="185"/>
      <c r="AI34" s="185"/>
      <c r="AJ34" s="185"/>
      <c r="AK34" s="185"/>
      <c r="AL34" s="185"/>
      <c r="AM34" s="181">
        <f t="shared" si="40"/>
        <v>0</v>
      </c>
      <c r="AN34" s="181">
        <f t="shared" si="29"/>
        <v>0</v>
      </c>
      <c r="AO34" s="181">
        <f t="shared" si="41"/>
        <v>0</v>
      </c>
      <c r="AP34" s="181">
        <f t="shared" si="42"/>
        <v>0</v>
      </c>
      <c r="AQ34" s="181">
        <f t="shared" si="43"/>
        <v>0</v>
      </c>
      <c r="AR34" s="181">
        <f t="shared" si="44"/>
        <v>0</v>
      </c>
      <c r="AS34" s="181">
        <f t="shared" si="57"/>
        <v>0</v>
      </c>
      <c r="AT34" s="181">
        <f t="shared" si="58"/>
        <v>0</v>
      </c>
      <c r="AU34" s="181">
        <f t="shared" si="30"/>
        <v>0</v>
      </c>
      <c r="AV34" s="181">
        <f t="shared" si="31"/>
        <v>0</v>
      </c>
      <c r="AW34" s="181">
        <f t="shared" si="32"/>
        <v>0</v>
      </c>
      <c r="AX34" s="181">
        <f t="shared" si="52"/>
        <v>0</v>
      </c>
      <c r="AY34" s="181">
        <f t="shared" si="33"/>
        <v>0</v>
      </c>
      <c r="AZ34" s="181">
        <f t="shared" si="34"/>
        <v>0</v>
      </c>
      <c r="BA34" s="181">
        <f t="shared" si="47"/>
        <v>0</v>
      </c>
      <c r="BB34" s="181">
        <f t="shared" si="35"/>
        <v>0</v>
      </c>
      <c r="BC34" s="181">
        <f t="shared" si="48"/>
        <v>0</v>
      </c>
      <c r="BD34" s="181">
        <f t="shared" si="53"/>
        <v>0</v>
      </c>
      <c r="BE34" s="181">
        <f t="shared" si="54"/>
        <v>0</v>
      </c>
      <c r="BF34" s="181">
        <f t="shared" si="36"/>
        <v>0</v>
      </c>
      <c r="BG34" s="181">
        <f t="shared" si="37"/>
        <v>0</v>
      </c>
      <c r="BH34" s="181">
        <f t="shared" si="38"/>
        <v>0</v>
      </c>
      <c r="BI34" s="187">
        <f t="shared" si="8"/>
        <v>0</v>
      </c>
      <c r="BJ34" s="184">
        <f t="shared" si="9"/>
        <v>0</v>
      </c>
      <c r="BK34" s="184">
        <f t="shared" si="10"/>
        <v>0</v>
      </c>
      <c r="BL34" s="187">
        <f t="shared" si="11"/>
        <v>0</v>
      </c>
    </row>
    <row r="35" spans="1:64" customFormat="1" ht="14.4" x14ac:dyDescent="0.3">
      <c r="A35" s="9">
        <v>27</v>
      </c>
      <c r="B35" s="3" t="s">
        <v>436</v>
      </c>
      <c r="C35" s="6" t="s">
        <v>43</v>
      </c>
      <c r="D35" s="2" t="s">
        <v>202</v>
      </c>
      <c r="E35" s="1">
        <v>2025</v>
      </c>
      <c r="F35" s="5" t="s">
        <v>576</v>
      </c>
      <c r="G35" s="10"/>
      <c r="H35" s="181">
        <f t="shared" si="49"/>
        <v>0</v>
      </c>
      <c r="I35" s="181">
        <f t="shared" si="18"/>
        <v>0</v>
      </c>
      <c r="J35" s="181">
        <f t="shared" si="19"/>
        <v>0</v>
      </c>
      <c r="K35" s="181">
        <f t="shared" si="20"/>
        <v>0</v>
      </c>
      <c r="L35" s="181">
        <f t="shared" si="55"/>
        <v>0</v>
      </c>
      <c r="M35" s="183"/>
      <c r="N35" s="181">
        <f t="shared" si="56"/>
        <v>0</v>
      </c>
      <c r="O35" s="181">
        <f t="shared" si="13"/>
        <v>0</v>
      </c>
      <c r="P35" s="188">
        <f t="shared" si="21"/>
        <v>0</v>
      </c>
      <c r="Q35" s="188">
        <f t="shared" si="22"/>
        <v>0</v>
      </c>
      <c r="R35" s="188">
        <f t="shared" si="23"/>
        <v>0</v>
      </c>
      <c r="S35" s="184">
        <f t="shared" si="1"/>
        <v>0</v>
      </c>
      <c r="T35" s="184">
        <f t="shared" si="2"/>
        <v>0</v>
      </c>
      <c r="U35" s="184">
        <f t="shared" si="3"/>
        <v>0</v>
      </c>
      <c r="V35" s="184">
        <f t="shared" si="4"/>
        <v>0</v>
      </c>
      <c r="W35" s="184">
        <f t="shared" si="5"/>
        <v>0</v>
      </c>
      <c r="X35" s="185"/>
      <c r="Y35" s="185"/>
      <c r="Z35" s="185"/>
      <c r="AA35" s="185"/>
      <c r="AB35" s="181">
        <f t="shared" si="24"/>
        <v>0</v>
      </c>
      <c r="AC35" s="181">
        <f t="shared" si="25"/>
        <v>0</v>
      </c>
      <c r="AD35" s="181">
        <f t="shared" si="51"/>
        <v>0</v>
      </c>
      <c r="AE35" s="181">
        <f t="shared" si="26"/>
        <v>0</v>
      </c>
      <c r="AF35" s="181">
        <f t="shared" si="27"/>
        <v>0</v>
      </c>
      <c r="AG35" s="187">
        <f t="shared" si="28"/>
        <v>0</v>
      </c>
      <c r="AH35" s="185"/>
      <c r="AI35" s="185"/>
      <c r="AJ35" s="185"/>
      <c r="AK35" s="185"/>
      <c r="AL35" s="185"/>
      <c r="AM35" s="181">
        <f t="shared" si="40"/>
        <v>0</v>
      </c>
      <c r="AN35" s="181">
        <f t="shared" si="29"/>
        <v>0</v>
      </c>
      <c r="AO35" s="181">
        <f t="shared" si="41"/>
        <v>0</v>
      </c>
      <c r="AP35" s="181">
        <f t="shared" si="42"/>
        <v>0</v>
      </c>
      <c r="AQ35" s="181">
        <f t="shared" si="43"/>
        <v>0</v>
      </c>
      <c r="AR35" s="181">
        <f t="shared" si="44"/>
        <v>0</v>
      </c>
      <c r="AS35" s="181">
        <f t="shared" si="57"/>
        <v>0</v>
      </c>
      <c r="AT35" s="181">
        <f t="shared" si="58"/>
        <v>0</v>
      </c>
      <c r="AU35" s="181">
        <f t="shared" si="30"/>
        <v>0</v>
      </c>
      <c r="AV35" s="181">
        <f t="shared" si="31"/>
        <v>0</v>
      </c>
      <c r="AW35" s="181">
        <f t="shared" si="32"/>
        <v>0</v>
      </c>
      <c r="AX35" s="181">
        <f t="shared" si="52"/>
        <v>0</v>
      </c>
      <c r="AY35" s="181">
        <f t="shared" si="33"/>
        <v>0</v>
      </c>
      <c r="AZ35" s="181">
        <f t="shared" si="34"/>
        <v>0</v>
      </c>
      <c r="BA35" s="181">
        <f t="shared" si="47"/>
        <v>0</v>
      </c>
      <c r="BB35" s="181">
        <f t="shared" si="35"/>
        <v>0</v>
      </c>
      <c r="BC35" s="181">
        <f t="shared" si="48"/>
        <v>0</v>
      </c>
      <c r="BD35" s="181">
        <f t="shared" si="53"/>
        <v>0</v>
      </c>
      <c r="BE35" s="181">
        <f t="shared" si="54"/>
        <v>0</v>
      </c>
      <c r="BF35" s="181">
        <f t="shared" si="36"/>
        <v>0</v>
      </c>
      <c r="BG35" s="181">
        <f t="shared" si="37"/>
        <v>0</v>
      </c>
      <c r="BH35" s="181">
        <f t="shared" si="38"/>
        <v>0</v>
      </c>
      <c r="BI35" s="187">
        <f t="shared" si="8"/>
        <v>0</v>
      </c>
      <c r="BJ35" s="184">
        <f t="shared" si="9"/>
        <v>0</v>
      </c>
      <c r="BK35" s="184">
        <f t="shared" si="10"/>
        <v>0</v>
      </c>
      <c r="BL35" s="187">
        <f t="shared" si="11"/>
        <v>0</v>
      </c>
    </row>
    <row r="36" spans="1:64" customFormat="1" ht="14.4" x14ac:dyDescent="0.3">
      <c r="A36" s="9">
        <v>28</v>
      </c>
      <c r="B36" s="3" t="s">
        <v>625</v>
      </c>
      <c r="C36" s="6" t="s">
        <v>43</v>
      </c>
      <c r="D36" s="2" t="s">
        <v>202</v>
      </c>
      <c r="E36" s="1">
        <v>2025</v>
      </c>
      <c r="F36" s="5" t="s">
        <v>576</v>
      </c>
      <c r="G36" s="10"/>
      <c r="H36" s="181">
        <f t="shared" si="49"/>
        <v>0</v>
      </c>
      <c r="I36" s="181">
        <f t="shared" si="18"/>
        <v>0</v>
      </c>
      <c r="J36" s="181">
        <f t="shared" si="19"/>
        <v>0</v>
      </c>
      <c r="K36" s="181">
        <f t="shared" si="20"/>
        <v>0</v>
      </c>
      <c r="L36" s="181">
        <f t="shared" si="55"/>
        <v>0</v>
      </c>
      <c r="M36" s="183"/>
      <c r="N36" s="181">
        <f t="shared" si="56"/>
        <v>0</v>
      </c>
      <c r="O36" s="181">
        <f t="shared" si="13"/>
        <v>0</v>
      </c>
      <c r="P36" s="188">
        <f t="shared" si="21"/>
        <v>0</v>
      </c>
      <c r="Q36" s="188">
        <f t="shared" si="22"/>
        <v>0</v>
      </c>
      <c r="R36" s="188">
        <f t="shared" si="23"/>
        <v>0</v>
      </c>
      <c r="S36" s="184">
        <f t="shared" si="1"/>
        <v>0</v>
      </c>
      <c r="T36" s="184">
        <f t="shared" si="2"/>
        <v>0</v>
      </c>
      <c r="U36" s="184">
        <f t="shared" si="3"/>
        <v>0</v>
      </c>
      <c r="V36" s="184">
        <f t="shared" si="4"/>
        <v>0</v>
      </c>
      <c r="W36" s="184">
        <f t="shared" si="5"/>
        <v>0</v>
      </c>
      <c r="X36" s="185"/>
      <c r="Y36" s="185"/>
      <c r="Z36" s="185"/>
      <c r="AA36" s="185"/>
      <c r="AB36" s="181">
        <f t="shared" si="24"/>
        <v>0</v>
      </c>
      <c r="AC36" s="181">
        <f t="shared" si="25"/>
        <v>0</v>
      </c>
      <c r="AD36" s="181">
        <f t="shared" si="51"/>
        <v>0</v>
      </c>
      <c r="AE36" s="181">
        <f t="shared" si="26"/>
        <v>0</v>
      </c>
      <c r="AF36" s="181">
        <f t="shared" si="27"/>
        <v>0</v>
      </c>
      <c r="AG36" s="187">
        <f t="shared" si="28"/>
        <v>0</v>
      </c>
      <c r="AH36" s="185"/>
      <c r="AI36" s="185"/>
      <c r="AJ36" s="185"/>
      <c r="AK36" s="185"/>
      <c r="AL36" s="185"/>
      <c r="AM36" s="181">
        <f t="shared" si="40"/>
        <v>0</v>
      </c>
      <c r="AN36" s="181">
        <f t="shared" si="29"/>
        <v>0</v>
      </c>
      <c r="AO36" s="181">
        <f t="shared" si="41"/>
        <v>0</v>
      </c>
      <c r="AP36" s="181">
        <f t="shared" si="42"/>
        <v>0</v>
      </c>
      <c r="AQ36" s="181">
        <f t="shared" si="43"/>
        <v>0</v>
      </c>
      <c r="AR36" s="181">
        <f t="shared" si="44"/>
        <v>0</v>
      </c>
      <c r="AS36" s="181">
        <f t="shared" si="57"/>
        <v>0</v>
      </c>
      <c r="AT36" s="181">
        <f t="shared" si="58"/>
        <v>0</v>
      </c>
      <c r="AU36" s="181">
        <f t="shared" si="30"/>
        <v>0</v>
      </c>
      <c r="AV36" s="181">
        <f t="shared" si="31"/>
        <v>0</v>
      </c>
      <c r="AW36" s="181">
        <f t="shared" si="32"/>
        <v>0</v>
      </c>
      <c r="AX36" s="181">
        <f t="shared" si="52"/>
        <v>0</v>
      </c>
      <c r="AY36" s="181">
        <f t="shared" si="33"/>
        <v>0</v>
      </c>
      <c r="AZ36" s="181">
        <f t="shared" si="34"/>
        <v>0</v>
      </c>
      <c r="BA36" s="181">
        <f t="shared" si="47"/>
        <v>0</v>
      </c>
      <c r="BB36" s="181">
        <f t="shared" si="35"/>
        <v>0</v>
      </c>
      <c r="BC36" s="181">
        <f t="shared" si="48"/>
        <v>0</v>
      </c>
      <c r="BD36" s="181">
        <f t="shared" si="53"/>
        <v>0</v>
      </c>
      <c r="BE36" s="181">
        <f t="shared" si="54"/>
        <v>0</v>
      </c>
      <c r="BF36" s="181">
        <f t="shared" si="36"/>
        <v>0</v>
      </c>
      <c r="BG36" s="181">
        <f t="shared" si="37"/>
        <v>0</v>
      </c>
      <c r="BH36" s="181">
        <f t="shared" si="38"/>
        <v>0</v>
      </c>
      <c r="BI36" s="187">
        <f t="shared" si="8"/>
        <v>0</v>
      </c>
      <c r="BJ36" s="184">
        <f t="shared" si="9"/>
        <v>0</v>
      </c>
      <c r="BK36" s="184">
        <f t="shared" si="10"/>
        <v>0</v>
      </c>
      <c r="BL36" s="187">
        <f t="shared" si="11"/>
        <v>0</v>
      </c>
    </row>
    <row r="37" spans="1:64" customFormat="1" ht="14.4" x14ac:dyDescent="0.3">
      <c r="A37" s="9">
        <v>29</v>
      </c>
      <c r="B37" s="3" t="s">
        <v>629</v>
      </c>
      <c r="C37" s="6" t="s">
        <v>43</v>
      </c>
      <c r="D37" s="2" t="s">
        <v>202</v>
      </c>
      <c r="E37" s="1">
        <v>2025</v>
      </c>
      <c r="F37" s="5" t="s">
        <v>576</v>
      </c>
      <c r="G37" s="10"/>
      <c r="H37" s="181">
        <f t="shared" si="49"/>
        <v>0</v>
      </c>
      <c r="I37" s="181">
        <f t="shared" si="18"/>
        <v>0</v>
      </c>
      <c r="J37" s="181">
        <f t="shared" si="19"/>
        <v>0</v>
      </c>
      <c r="K37" s="181">
        <f t="shared" si="20"/>
        <v>0</v>
      </c>
      <c r="L37" s="181">
        <f t="shared" si="55"/>
        <v>0</v>
      </c>
      <c r="M37" s="183"/>
      <c r="N37" s="181">
        <f t="shared" si="56"/>
        <v>0</v>
      </c>
      <c r="O37" s="181">
        <f t="shared" si="13"/>
        <v>0</v>
      </c>
      <c r="P37" s="188">
        <f t="shared" si="21"/>
        <v>0</v>
      </c>
      <c r="Q37" s="188">
        <f t="shared" si="22"/>
        <v>0</v>
      </c>
      <c r="R37" s="188">
        <f t="shared" si="23"/>
        <v>0</v>
      </c>
      <c r="S37" s="184">
        <f t="shared" si="1"/>
        <v>0</v>
      </c>
      <c r="T37" s="184">
        <f t="shared" si="2"/>
        <v>0</v>
      </c>
      <c r="U37" s="184">
        <f t="shared" si="3"/>
        <v>0</v>
      </c>
      <c r="V37" s="184">
        <f t="shared" si="4"/>
        <v>0</v>
      </c>
      <c r="W37" s="184">
        <f t="shared" si="5"/>
        <v>0</v>
      </c>
      <c r="X37" s="185"/>
      <c r="Y37" s="185"/>
      <c r="Z37" s="185"/>
      <c r="AA37" s="185"/>
      <c r="AB37" s="181">
        <f t="shared" si="24"/>
        <v>0</v>
      </c>
      <c r="AC37" s="181">
        <f t="shared" si="25"/>
        <v>0</v>
      </c>
      <c r="AD37" s="181">
        <f t="shared" si="51"/>
        <v>0</v>
      </c>
      <c r="AE37" s="181">
        <f t="shared" si="26"/>
        <v>0</v>
      </c>
      <c r="AF37" s="181">
        <f t="shared" si="27"/>
        <v>0</v>
      </c>
      <c r="AG37" s="187">
        <f t="shared" si="28"/>
        <v>0</v>
      </c>
      <c r="AH37" s="185"/>
      <c r="AI37" s="185"/>
      <c r="AJ37" s="185"/>
      <c r="AK37" s="185"/>
      <c r="AL37" s="185"/>
      <c r="AM37" s="181">
        <f t="shared" si="40"/>
        <v>0</v>
      </c>
      <c r="AN37" s="181">
        <f t="shared" si="29"/>
        <v>0</v>
      </c>
      <c r="AO37" s="181">
        <f t="shared" si="41"/>
        <v>0</v>
      </c>
      <c r="AP37" s="181">
        <f t="shared" si="42"/>
        <v>0</v>
      </c>
      <c r="AQ37" s="181">
        <f t="shared" si="43"/>
        <v>0</v>
      </c>
      <c r="AR37" s="181">
        <f t="shared" si="44"/>
        <v>0</v>
      </c>
      <c r="AS37" s="181">
        <f t="shared" si="57"/>
        <v>0</v>
      </c>
      <c r="AT37" s="181">
        <f t="shared" si="58"/>
        <v>0</v>
      </c>
      <c r="AU37" s="181">
        <f t="shared" si="30"/>
        <v>0</v>
      </c>
      <c r="AV37" s="181">
        <f t="shared" si="31"/>
        <v>0</v>
      </c>
      <c r="AW37" s="181">
        <f t="shared" si="32"/>
        <v>0</v>
      </c>
      <c r="AX37" s="181">
        <f t="shared" si="52"/>
        <v>0</v>
      </c>
      <c r="AY37" s="181">
        <f t="shared" si="33"/>
        <v>0</v>
      </c>
      <c r="AZ37" s="181">
        <f t="shared" si="34"/>
        <v>0</v>
      </c>
      <c r="BA37" s="181">
        <f t="shared" si="47"/>
        <v>0</v>
      </c>
      <c r="BB37" s="181">
        <f t="shared" si="35"/>
        <v>0</v>
      </c>
      <c r="BC37" s="181">
        <f t="shared" si="48"/>
        <v>0</v>
      </c>
      <c r="BD37" s="181">
        <f t="shared" si="53"/>
        <v>0</v>
      </c>
      <c r="BE37" s="181">
        <f t="shared" si="54"/>
        <v>0</v>
      </c>
      <c r="BF37" s="181">
        <f t="shared" si="36"/>
        <v>0</v>
      </c>
      <c r="BG37" s="181">
        <f t="shared" si="37"/>
        <v>0</v>
      </c>
      <c r="BH37" s="181">
        <f t="shared" si="38"/>
        <v>0</v>
      </c>
      <c r="BI37" s="187">
        <f t="shared" si="8"/>
        <v>0</v>
      </c>
      <c r="BJ37" s="184">
        <f t="shared" si="9"/>
        <v>0</v>
      </c>
      <c r="BK37" s="184">
        <f t="shared" si="10"/>
        <v>0</v>
      </c>
      <c r="BL37" s="187">
        <f t="shared" si="11"/>
        <v>0</v>
      </c>
    </row>
    <row r="38" spans="1:64" customFormat="1" ht="14.4" x14ac:dyDescent="0.3">
      <c r="A38" s="9">
        <v>30</v>
      </c>
      <c r="B38" s="3" t="s">
        <v>628</v>
      </c>
      <c r="C38" s="6" t="s">
        <v>43</v>
      </c>
      <c r="D38" s="2" t="s">
        <v>202</v>
      </c>
      <c r="E38" s="1">
        <v>2025</v>
      </c>
      <c r="F38" s="5" t="s">
        <v>576</v>
      </c>
      <c r="G38" s="10"/>
      <c r="H38" s="181">
        <f t="shared" si="49"/>
        <v>0</v>
      </c>
      <c r="I38" s="181">
        <f t="shared" si="18"/>
        <v>0</v>
      </c>
      <c r="J38" s="181">
        <f t="shared" si="19"/>
        <v>0</v>
      </c>
      <c r="K38" s="181">
        <f t="shared" si="20"/>
        <v>0</v>
      </c>
      <c r="L38" s="181">
        <f t="shared" si="55"/>
        <v>0</v>
      </c>
      <c r="M38" s="183"/>
      <c r="N38" s="181">
        <f t="shared" si="56"/>
        <v>0</v>
      </c>
      <c r="O38" s="181">
        <f t="shared" si="13"/>
        <v>0</v>
      </c>
      <c r="P38" s="188">
        <f t="shared" si="21"/>
        <v>0</v>
      </c>
      <c r="Q38" s="188">
        <f t="shared" si="22"/>
        <v>0</v>
      </c>
      <c r="R38" s="188">
        <f t="shared" si="23"/>
        <v>0</v>
      </c>
      <c r="S38" s="184">
        <f t="shared" si="1"/>
        <v>0</v>
      </c>
      <c r="T38" s="184">
        <f t="shared" si="2"/>
        <v>0</v>
      </c>
      <c r="U38" s="184">
        <f t="shared" si="3"/>
        <v>0</v>
      </c>
      <c r="V38" s="184">
        <f t="shared" si="4"/>
        <v>0</v>
      </c>
      <c r="W38" s="184">
        <f t="shared" si="5"/>
        <v>0</v>
      </c>
      <c r="X38" s="185"/>
      <c r="Y38" s="185"/>
      <c r="Z38" s="185"/>
      <c r="AA38" s="185"/>
      <c r="AB38" s="181">
        <f t="shared" si="24"/>
        <v>0</v>
      </c>
      <c r="AC38" s="181">
        <f t="shared" si="25"/>
        <v>0</v>
      </c>
      <c r="AD38" s="181">
        <f t="shared" si="51"/>
        <v>0</v>
      </c>
      <c r="AE38" s="181">
        <f t="shared" si="26"/>
        <v>0</v>
      </c>
      <c r="AF38" s="181">
        <f t="shared" si="27"/>
        <v>0</v>
      </c>
      <c r="AG38" s="187">
        <f t="shared" si="28"/>
        <v>0</v>
      </c>
      <c r="AH38" s="185"/>
      <c r="AI38" s="185"/>
      <c r="AJ38" s="185"/>
      <c r="AK38" s="185"/>
      <c r="AL38" s="185"/>
      <c r="AM38" s="181">
        <f t="shared" si="40"/>
        <v>0</v>
      </c>
      <c r="AN38" s="181">
        <f t="shared" si="29"/>
        <v>0</v>
      </c>
      <c r="AO38" s="181">
        <f t="shared" si="41"/>
        <v>0</v>
      </c>
      <c r="AP38" s="181">
        <f t="shared" si="42"/>
        <v>0</v>
      </c>
      <c r="AQ38" s="181">
        <f t="shared" si="43"/>
        <v>0</v>
      </c>
      <c r="AR38" s="181">
        <f t="shared" si="44"/>
        <v>0</v>
      </c>
      <c r="AS38" s="181">
        <f t="shared" si="57"/>
        <v>0</v>
      </c>
      <c r="AT38" s="181">
        <f t="shared" si="58"/>
        <v>0</v>
      </c>
      <c r="AU38" s="181">
        <f t="shared" si="30"/>
        <v>0</v>
      </c>
      <c r="AV38" s="181">
        <f t="shared" si="31"/>
        <v>0</v>
      </c>
      <c r="AW38" s="181">
        <f t="shared" si="32"/>
        <v>0</v>
      </c>
      <c r="AX38" s="181">
        <f t="shared" si="52"/>
        <v>0</v>
      </c>
      <c r="AY38" s="181">
        <f t="shared" si="33"/>
        <v>0</v>
      </c>
      <c r="AZ38" s="181">
        <f t="shared" si="34"/>
        <v>0</v>
      </c>
      <c r="BA38" s="181">
        <f t="shared" si="47"/>
        <v>0</v>
      </c>
      <c r="BB38" s="181">
        <f t="shared" si="35"/>
        <v>0</v>
      </c>
      <c r="BC38" s="181">
        <f t="shared" si="48"/>
        <v>0</v>
      </c>
      <c r="BD38" s="181">
        <f t="shared" si="53"/>
        <v>0</v>
      </c>
      <c r="BE38" s="181">
        <f t="shared" si="54"/>
        <v>0</v>
      </c>
      <c r="BF38" s="181">
        <f t="shared" si="36"/>
        <v>0</v>
      </c>
      <c r="BG38" s="181">
        <f t="shared" si="37"/>
        <v>0</v>
      </c>
      <c r="BH38" s="181">
        <f t="shared" si="38"/>
        <v>0</v>
      </c>
      <c r="BI38" s="187">
        <f t="shared" si="8"/>
        <v>0</v>
      </c>
      <c r="BJ38" s="184">
        <f t="shared" si="9"/>
        <v>0</v>
      </c>
      <c r="BK38" s="184">
        <f t="shared" si="10"/>
        <v>0</v>
      </c>
      <c r="BL38" s="187">
        <f t="shared" si="11"/>
        <v>0</v>
      </c>
    </row>
    <row r="39" spans="1:64" customFormat="1" ht="14.4" x14ac:dyDescent="0.3">
      <c r="A39" s="9">
        <v>31</v>
      </c>
      <c r="B39" s="3" t="s">
        <v>658</v>
      </c>
      <c r="C39" s="6" t="s">
        <v>43</v>
      </c>
      <c r="D39" s="2" t="s">
        <v>202</v>
      </c>
      <c r="E39" s="1">
        <v>2025</v>
      </c>
      <c r="F39" s="5" t="s">
        <v>656</v>
      </c>
      <c r="G39" s="10"/>
      <c r="H39" s="181">
        <f t="shared" si="49"/>
        <v>0</v>
      </c>
      <c r="I39" s="181">
        <f t="shared" si="18"/>
        <v>0</v>
      </c>
      <c r="J39" s="181">
        <f t="shared" si="19"/>
        <v>0</v>
      </c>
      <c r="K39" s="181">
        <f t="shared" si="20"/>
        <v>0</v>
      </c>
      <c r="L39" s="181">
        <f t="shared" si="55"/>
        <v>0</v>
      </c>
      <c r="M39" s="183"/>
      <c r="N39" s="181">
        <f t="shared" si="56"/>
        <v>0</v>
      </c>
      <c r="O39" s="181">
        <f t="shared" si="13"/>
        <v>0</v>
      </c>
      <c r="P39" s="188">
        <f t="shared" si="21"/>
        <v>0</v>
      </c>
      <c r="Q39" s="188">
        <f t="shared" si="22"/>
        <v>0</v>
      </c>
      <c r="R39" s="188">
        <f t="shared" si="23"/>
        <v>0</v>
      </c>
      <c r="S39" s="184">
        <f t="shared" si="1"/>
        <v>0</v>
      </c>
      <c r="T39" s="184">
        <f t="shared" si="2"/>
        <v>0</v>
      </c>
      <c r="U39" s="184">
        <f t="shared" si="3"/>
        <v>0</v>
      </c>
      <c r="V39" s="184">
        <f t="shared" si="4"/>
        <v>0</v>
      </c>
      <c r="W39" s="184">
        <f t="shared" si="5"/>
        <v>0</v>
      </c>
      <c r="X39" s="185"/>
      <c r="Y39" s="185"/>
      <c r="Z39" s="185"/>
      <c r="AA39" s="185"/>
      <c r="AB39" s="181">
        <f t="shared" si="24"/>
        <v>0</v>
      </c>
      <c r="AC39" s="181">
        <f t="shared" si="25"/>
        <v>0</v>
      </c>
      <c r="AD39" s="181">
        <f t="shared" si="51"/>
        <v>0</v>
      </c>
      <c r="AE39" s="181">
        <f t="shared" si="26"/>
        <v>0</v>
      </c>
      <c r="AF39" s="181">
        <f t="shared" si="27"/>
        <v>0</v>
      </c>
      <c r="AG39" s="187">
        <f t="shared" si="28"/>
        <v>0</v>
      </c>
      <c r="AH39" s="185"/>
      <c r="AI39" s="185"/>
      <c r="AJ39" s="185"/>
      <c r="AK39" s="185"/>
      <c r="AL39" s="185"/>
      <c r="AM39" s="181">
        <f t="shared" si="40"/>
        <v>0</v>
      </c>
      <c r="AN39" s="181">
        <f t="shared" si="29"/>
        <v>0</v>
      </c>
      <c r="AO39" s="181">
        <f t="shared" si="41"/>
        <v>0</v>
      </c>
      <c r="AP39" s="181">
        <f t="shared" si="42"/>
        <v>0</v>
      </c>
      <c r="AQ39" s="181">
        <f t="shared" si="43"/>
        <v>0</v>
      </c>
      <c r="AR39" s="181">
        <f t="shared" si="44"/>
        <v>0</v>
      </c>
      <c r="AS39" s="181">
        <f t="shared" si="57"/>
        <v>0</v>
      </c>
      <c r="AT39" s="181">
        <f t="shared" si="58"/>
        <v>0</v>
      </c>
      <c r="AU39" s="181">
        <f t="shared" si="30"/>
        <v>0</v>
      </c>
      <c r="AV39" s="181">
        <f t="shared" si="31"/>
        <v>0</v>
      </c>
      <c r="AW39" s="181">
        <f t="shared" si="32"/>
        <v>0</v>
      </c>
      <c r="AX39" s="181">
        <f t="shared" si="52"/>
        <v>0</v>
      </c>
      <c r="AY39" s="181">
        <f t="shared" si="33"/>
        <v>0</v>
      </c>
      <c r="AZ39" s="181">
        <f t="shared" si="34"/>
        <v>0</v>
      </c>
      <c r="BA39" s="181">
        <f t="shared" si="47"/>
        <v>0</v>
      </c>
      <c r="BB39" s="181">
        <f t="shared" si="35"/>
        <v>0</v>
      </c>
      <c r="BC39" s="181">
        <f t="shared" si="48"/>
        <v>0</v>
      </c>
      <c r="BD39" s="181">
        <f t="shared" si="53"/>
        <v>0</v>
      </c>
      <c r="BE39" s="181">
        <f t="shared" si="54"/>
        <v>0</v>
      </c>
      <c r="BF39" s="181">
        <f t="shared" si="36"/>
        <v>0</v>
      </c>
      <c r="BG39" s="181">
        <f t="shared" si="37"/>
        <v>0</v>
      </c>
      <c r="BH39" s="181">
        <f t="shared" si="38"/>
        <v>0</v>
      </c>
      <c r="BI39" s="187">
        <f t="shared" si="8"/>
        <v>0</v>
      </c>
      <c r="BJ39" s="184">
        <f t="shared" si="9"/>
        <v>0</v>
      </c>
      <c r="BK39" s="184">
        <f t="shared" si="10"/>
        <v>0</v>
      </c>
      <c r="BL39" s="187">
        <f t="shared" si="11"/>
        <v>0</v>
      </c>
    </row>
    <row r="40" spans="1:64" customFormat="1" ht="14.4" x14ac:dyDescent="0.3">
      <c r="A40" s="9">
        <v>32</v>
      </c>
      <c r="B40" s="4" t="s">
        <v>657</v>
      </c>
      <c r="C40" s="6" t="s">
        <v>43</v>
      </c>
      <c r="D40" s="2" t="s">
        <v>202</v>
      </c>
      <c r="E40" s="1">
        <v>2025</v>
      </c>
      <c r="F40" s="5" t="s">
        <v>659</v>
      </c>
      <c r="G40" s="10"/>
      <c r="H40" s="181">
        <f t="shared" si="49"/>
        <v>0</v>
      </c>
      <c r="I40" s="181">
        <f t="shared" si="18"/>
        <v>0</v>
      </c>
      <c r="J40" s="181">
        <f t="shared" si="19"/>
        <v>0</v>
      </c>
      <c r="K40" s="181">
        <f t="shared" si="20"/>
        <v>0</v>
      </c>
      <c r="L40" s="181">
        <f t="shared" si="55"/>
        <v>0</v>
      </c>
      <c r="M40" s="183"/>
      <c r="N40" s="181">
        <f t="shared" si="56"/>
        <v>0</v>
      </c>
      <c r="O40" s="181">
        <f t="shared" si="13"/>
        <v>0</v>
      </c>
      <c r="P40" s="188">
        <f t="shared" si="21"/>
        <v>0</v>
      </c>
      <c r="Q40" s="188">
        <f t="shared" si="22"/>
        <v>0</v>
      </c>
      <c r="R40" s="188">
        <f t="shared" si="23"/>
        <v>0</v>
      </c>
      <c r="S40" s="184">
        <f t="shared" si="1"/>
        <v>0</v>
      </c>
      <c r="T40" s="184">
        <f t="shared" si="2"/>
        <v>0</v>
      </c>
      <c r="U40" s="184">
        <f t="shared" si="3"/>
        <v>0</v>
      </c>
      <c r="V40" s="184">
        <f t="shared" si="4"/>
        <v>0</v>
      </c>
      <c r="W40" s="184">
        <f t="shared" si="5"/>
        <v>0</v>
      </c>
      <c r="X40" s="185"/>
      <c r="Y40" s="185"/>
      <c r="Z40" s="185"/>
      <c r="AA40" s="185"/>
      <c r="AB40" s="181">
        <f t="shared" si="24"/>
        <v>0</v>
      </c>
      <c r="AC40" s="181">
        <f t="shared" si="25"/>
        <v>0</v>
      </c>
      <c r="AD40" s="181">
        <f t="shared" si="51"/>
        <v>0</v>
      </c>
      <c r="AE40" s="181">
        <f t="shared" si="26"/>
        <v>0</v>
      </c>
      <c r="AF40" s="181">
        <f t="shared" si="27"/>
        <v>0</v>
      </c>
      <c r="AG40" s="187">
        <f t="shared" si="28"/>
        <v>0</v>
      </c>
      <c r="AH40" s="185"/>
      <c r="AI40" s="185"/>
      <c r="AJ40" s="185"/>
      <c r="AK40" s="185"/>
      <c r="AL40" s="185"/>
      <c r="AM40" s="181">
        <f t="shared" si="40"/>
        <v>0</v>
      </c>
      <c r="AN40" s="181">
        <f t="shared" si="29"/>
        <v>0</v>
      </c>
      <c r="AO40" s="181">
        <f t="shared" si="41"/>
        <v>0</v>
      </c>
      <c r="AP40" s="181">
        <f t="shared" si="42"/>
        <v>0</v>
      </c>
      <c r="AQ40" s="181">
        <f t="shared" si="43"/>
        <v>0</v>
      </c>
      <c r="AR40" s="181">
        <f t="shared" si="44"/>
        <v>0</v>
      </c>
      <c r="AS40" s="181">
        <f t="shared" si="57"/>
        <v>0</v>
      </c>
      <c r="AT40" s="181">
        <f t="shared" si="58"/>
        <v>0</v>
      </c>
      <c r="AU40" s="181">
        <f t="shared" si="30"/>
        <v>0</v>
      </c>
      <c r="AV40" s="181">
        <f t="shared" si="31"/>
        <v>0</v>
      </c>
      <c r="AW40" s="181">
        <f t="shared" si="32"/>
        <v>0</v>
      </c>
      <c r="AX40" s="181">
        <f t="shared" si="52"/>
        <v>0</v>
      </c>
      <c r="AY40" s="181">
        <f t="shared" si="33"/>
        <v>0</v>
      </c>
      <c r="AZ40" s="181">
        <f t="shared" si="34"/>
        <v>0</v>
      </c>
      <c r="BA40" s="181">
        <f t="shared" si="47"/>
        <v>0</v>
      </c>
      <c r="BB40" s="181">
        <f t="shared" si="35"/>
        <v>0</v>
      </c>
      <c r="BC40" s="181">
        <f t="shared" si="48"/>
        <v>0</v>
      </c>
      <c r="BD40" s="181">
        <f t="shared" si="53"/>
        <v>0</v>
      </c>
      <c r="BE40" s="181">
        <f t="shared" si="54"/>
        <v>0</v>
      </c>
      <c r="BF40" s="181">
        <f t="shared" si="36"/>
        <v>0</v>
      </c>
      <c r="BG40" s="181">
        <f t="shared" si="37"/>
        <v>0</v>
      </c>
      <c r="BH40" s="181">
        <f t="shared" si="38"/>
        <v>0</v>
      </c>
      <c r="BI40" s="187">
        <f t="shared" si="8"/>
        <v>0</v>
      </c>
      <c r="BJ40" s="184">
        <f t="shared" si="9"/>
        <v>0</v>
      </c>
      <c r="BK40" s="184">
        <f t="shared" si="10"/>
        <v>0</v>
      </c>
      <c r="BL40" s="187">
        <f t="shared" si="11"/>
        <v>0</v>
      </c>
    </row>
    <row r="41" spans="1:64" customFormat="1" ht="14.4" x14ac:dyDescent="0.3">
      <c r="A41" s="9">
        <v>33</v>
      </c>
      <c r="B41" s="3" t="s">
        <v>623</v>
      </c>
      <c r="C41" s="6" t="s">
        <v>43</v>
      </c>
      <c r="D41" s="2" t="s">
        <v>202</v>
      </c>
      <c r="E41" s="1">
        <v>2026</v>
      </c>
      <c r="F41" s="5" t="s">
        <v>626</v>
      </c>
      <c r="G41" s="10"/>
      <c r="H41" s="181">
        <f t="shared" si="49"/>
        <v>0</v>
      </c>
      <c r="I41" s="181">
        <f t="shared" si="18"/>
        <v>0</v>
      </c>
      <c r="J41" s="181">
        <f t="shared" si="19"/>
        <v>0</v>
      </c>
      <c r="K41" s="181">
        <f t="shared" si="20"/>
        <v>0</v>
      </c>
      <c r="L41" s="181">
        <f t="shared" ref="L41:L72" si="59">BB25</f>
        <v>0</v>
      </c>
      <c r="M41" s="181">
        <f t="shared" ref="M41:M72" si="60">BC25</f>
        <v>0</v>
      </c>
      <c r="N41" s="181">
        <f t="shared" ref="N41:N72" si="61">BD25</f>
        <v>0</v>
      </c>
      <c r="O41" s="181">
        <f t="shared" si="13"/>
        <v>0</v>
      </c>
      <c r="P41" s="181">
        <f t="shared" si="21"/>
        <v>0</v>
      </c>
      <c r="Q41" s="181">
        <f t="shared" si="22"/>
        <v>0</v>
      </c>
      <c r="R41" s="181">
        <f t="shared" si="23"/>
        <v>0</v>
      </c>
      <c r="S41" s="184">
        <f t="shared" ref="S41:S72" si="62">IF(H41=0,0,O41/H41)</f>
        <v>0</v>
      </c>
      <c r="T41" s="184">
        <f t="shared" ref="T41:T72" si="63">IF(I41=0,0,P41/I41)</f>
        <v>0</v>
      </c>
      <c r="U41" s="184">
        <f t="shared" ref="U41:U72" si="64">IF(J41=0,0,Q41/J41)</f>
        <v>0</v>
      </c>
      <c r="V41" s="184">
        <f t="shared" ref="V41:V72" si="65">IF(K41=0,0,R41/K41)</f>
        <v>0</v>
      </c>
      <c r="W41" s="184">
        <f t="shared" ref="W41:W72" si="66">IF(H41=0,0,AD41/H41)</f>
        <v>0</v>
      </c>
      <c r="X41" s="185"/>
      <c r="Y41" s="185"/>
      <c r="Z41" s="185"/>
      <c r="AA41" s="185"/>
      <c r="AB41" s="181">
        <f t="shared" si="24"/>
        <v>0</v>
      </c>
      <c r="AC41" s="181">
        <f t="shared" si="25"/>
        <v>0</v>
      </c>
      <c r="AD41" s="181">
        <f t="shared" si="51"/>
        <v>0</v>
      </c>
      <c r="AE41" s="181">
        <f t="shared" si="26"/>
        <v>0</v>
      </c>
      <c r="AF41" s="181">
        <f t="shared" si="27"/>
        <v>0</v>
      </c>
      <c r="AG41" s="187">
        <f t="shared" si="28"/>
        <v>0</v>
      </c>
      <c r="AH41" s="185"/>
      <c r="AI41" s="185"/>
      <c r="AJ41" s="185"/>
      <c r="AK41" s="185"/>
      <c r="AL41" s="184">
        <f t="shared" ref="AL41:AL72" si="67">AL25</f>
        <v>0</v>
      </c>
      <c r="AM41" s="181">
        <f t="shared" si="40"/>
        <v>0</v>
      </c>
      <c r="AN41" s="181">
        <f t="shared" si="29"/>
        <v>0</v>
      </c>
      <c r="AO41" s="181">
        <f t="shared" si="41"/>
        <v>0</v>
      </c>
      <c r="AP41" s="181">
        <f t="shared" si="42"/>
        <v>0</v>
      </c>
      <c r="AQ41" s="181">
        <f t="shared" si="43"/>
        <v>0</v>
      </c>
      <c r="AR41" s="181">
        <f t="shared" si="44"/>
        <v>0</v>
      </c>
      <c r="AS41" s="181">
        <f t="shared" ref="AS41:AS72" si="68">AS25+AP41</f>
        <v>0</v>
      </c>
      <c r="AT41" s="181">
        <f t="shared" ref="AT41:AT72" si="69">AT25+AQ41</f>
        <v>0</v>
      </c>
      <c r="AU41" s="181">
        <f t="shared" si="30"/>
        <v>0</v>
      </c>
      <c r="AV41" s="181">
        <f t="shared" si="31"/>
        <v>0</v>
      </c>
      <c r="AW41" s="181">
        <f t="shared" ref="AW41:AW72" si="70">MAX(L41*AL41,AW25)</f>
        <v>0</v>
      </c>
      <c r="AX41" s="181">
        <f t="shared" si="52"/>
        <v>0</v>
      </c>
      <c r="AY41" s="181">
        <f t="shared" si="33"/>
        <v>0</v>
      </c>
      <c r="AZ41" s="181">
        <f t="shared" si="34"/>
        <v>0</v>
      </c>
      <c r="BA41" s="181">
        <f t="shared" si="47"/>
        <v>0</v>
      </c>
      <c r="BB41" s="181">
        <f t="shared" si="35"/>
        <v>0</v>
      </c>
      <c r="BC41" s="181">
        <f t="shared" ref="BC41:BC72" si="71">M41+AD41</f>
        <v>0</v>
      </c>
      <c r="BD41" s="181">
        <f t="shared" si="53"/>
        <v>0</v>
      </c>
      <c r="BE41" s="181">
        <f t="shared" si="54"/>
        <v>0</v>
      </c>
      <c r="BF41" s="181">
        <f t="shared" si="36"/>
        <v>0</v>
      </c>
      <c r="BG41" s="181">
        <f t="shared" si="37"/>
        <v>0</v>
      </c>
      <c r="BH41" s="181">
        <f t="shared" si="38"/>
        <v>0</v>
      </c>
      <c r="BI41" s="187">
        <f t="shared" ref="BI41:BI72" si="72">IFERROR(BE41/AX41,0)</f>
        <v>0</v>
      </c>
      <c r="BJ41" s="184">
        <f t="shared" ref="BJ41:BJ72" si="73">IFERROR(BF41/AY41,0)</f>
        <v>0</v>
      </c>
      <c r="BK41" s="184">
        <f t="shared" ref="BK41:BK72" si="74">IFERROR(BG41/AZ41,0)</f>
        <v>0</v>
      </c>
      <c r="BL41" s="187">
        <f t="shared" ref="BL41:BL72" si="75">IFERROR(BH41/BA41,0)</f>
        <v>0</v>
      </c>
    </row>
    <row r="42" spans="1:64" customFormat="1" ht="14.4" x14ac:dyDescent="0.3">
      <c r="A42" s="9">
        <v>34</v>
      </c>
      <c r="B42" s="3" t="s">
        <v>624</v>
      </c>
      <c r="C42" s="6" t="s">
        <v>43</v>
      </c>
      <c r="D42" s="2" t="s">
        <v>202</v>
      </c>
      <c r="E42" s="1">
        <v>2026</v>
      </c>
      <c r="F42" s="5" t="s">
        <v>626</v>
      </c>
      <c r="G42" s="10"/>
      <c r="H42" s="181">
        <f t="shared" si="49"/>
        <v>0</v>
      </c>
      <c r="I42" s="181">
        <f t="shared" si="18"/>
        <v>0</v>
      </c>
      <c r="J42" s="181">
        <f t="shared" si="19"/>
        <v>0</v>
      </c>
      <c r="K42" s="181">
        <f t="shared" si="20"/>
        <v>0</v>
      </c>
      <c r="L42" s="181">
        <f t="shared" si="59"/>
        <v>0</v>
      </c>
      <c r="M42" s="181">
        <f t="shared" si="60"/>
        <v>0</v>
      </c>
      <c r="N42" s="181">
        <f t="shared" si="61"/>
        <v>0</v>
      </c>
      <c r="O42" s="181">
        <f t="shared" si="13"/>
        <v>0</v>
      </c>
      <c r="P42" s="181">
        <f t="shared" si="21"/>
        <v>0</v>
      </c>
      <c r="Q42" s="181">
        <f t="shared" si="22"/>
        <v>0</v>
      </c>
      <c r="R42" s="181">
        <f t="shared" si="23"/>
        <v>0</v>
      </c>
      <c r="S42" s="184">
        <f t="shared" si="62"/>
        <v>0</v>
      </c>
      <c r="T42" s="184">
        <f t="shared" si="63"/>
        <v>0</v>
      </c>
      <c r="U42" s="184">
        <f t="shared" si="64"/>
        <v>0</v>
      </c>
      <c r="V42" s="184">
        <f t="shared" si="65"/>
        <v>0</v>
      </c>
      <c r="W42" s="184">
        <f t="shared" si="66"/>
        <v>0</v>
      </c>
      <c r="X42" s="185"/>
      <c r="Y42" s="185"/>
      <c r="Z42" s="185"/>
      <c r="AA42" s="185"/>
      <c r="AB42" s="181">
        <f t="shared" si="24"/>
        <v>0</v>
      </c>
      <c r="AC42" s="181">
        <f t="shared" si="25"/>
        <v>0</v>
      </c>
      <c r="AD42" s="181">
        <f t="shared" si="51"/>
        <v>0</v>
      </c>
      <c r="AE42" s="181">
        <f t="shared" si="26"/>
        <v>0</v>
      </c>
      <c r="AF42" s="181">
        <f t="shared" si="27"/>
        <v>0</v>
      </c>
      <c r="AG42" s="187">
        <f t="shared" si="28"/>
        <v>0</v>
      </c>
      <c r="AH42" s="185"/>
      <c r="AI42" s="185"/>
      <c r="AJ42" s="185"/>
      <c r="AK42" s="185"/>
      <c r="AL42" s="184">
        <f t="shared" si="67"/>
        <v>0</v>
      </c>
      <c r="AM42" s="181">
        <f t="shared" si="40"/>
        <v>0</v>
      </c>
      <c r="AN42" s="181">
        <f t="shared" si="29"/>
        <v>0</v>
      </c>
      <c r="AO42" s="181">
        <f t="shared" si="41"/>
        <v>0</v>
      </c>
      <c r="AP42" s="181">
        <f t="shared" si="42"/>
        <v>0</v>
      </c>
      <c r="AQ42" s="181">
        <f t="shared" si="43"/>
        <v>0</v>
      </c>
      <c r="AR42" s="181">
        <f t="shared" si="44"/>
        <v>0</v>
      </c>
      <c r="AS42" s="181">
        <f t="shared" si="68"/>
        <v>0</v>
      </c>
      <c r="AT42" s="181">
        <f t="shared" si="69"/>
        <v>0</v>
      </c>
      <c r="AU42" s="181">
        <f t="shared" si="30"/>
        <v>0</v>
      </c>
      <c r="AV42" s="181">
        <f t="shared" si="31"/>
        <v>0</v>
      </c>
      <c r="AW42" s="181">
        <f t="shared" si="70"/>
        <v>0</v>
      </c>
      <c r="AX42" s="181">
        <f t="shared" si="52"/>
        <v>0</v>
      </c>
      <c r="AY42" s="181">
        <f t="shared" si="33"/>
        <v>0</v>
      </c>
      <c r="AZ42" s="181">
        <f t="shared" si="34"/>
        <v>0</v>
      </c>
      <c r="BA42" s="181">
        <f t="shared" si="47"/>
        <v>0</v>
      </c>
      <c r="BB42" s="181">
        <f t="shared" si="35"/>
        <v>0</v>
      </c>
      <c r="BC42" s="181">
        <f t="shared" si="71"/>
        <v>0</v>
      </c>
      <c r="BD42" s="181">
        <f t="shared" si="53"/>
        <v>0</v>
      </c>
      <c r="BE42" s="181">
        <f t="shared" si="54"/>
        <v>0</v>
      </c>
      <c r="BF42" s="181">
        <f t="shared" si="36"/>
        <v>0</v>
      </c>
      <c r="BG42" s="181">
        <f t="shared" si="37"/>
        <v>0</v>
      </c>
      <c r="BH42" s="181">
        <f t="shared" si="38"/>
        <v>0</v>
      </c>
      <c r="BI42" s="187">
        <f t="shared" si="72"/>
        <v>0</v>
      </c>
      <c r="BJ42" s="184">
        <f t="shared" si="73"/>
        <v>0</v>
      </c>
      <c r="BK42" s="184">
        <f t="shared" si="74"/>
        <v>0</v>
      </c>
      <c r="BL42" s="187">
        <f t="shared" si="75"/>
        <v>0</v>
      </c>
    </row>
    <row r="43" spans="1:64" customFormat="1" ht="14.4" x14ac:dyDescent="0.3">
      <c r="A43" s="9">
        <v>35</v>
      </c>
      <c r="B43" s="3" t="s">
        <v>627</v>
      </c>
      <c r="C43" s="6" t="s">
        <v>43</v>
      </c>
      <c r="D43" s="2" t="s">
        <v>202</v>
      </c>
      <c r="E43" s="1">
        <v>2026</v>
      </c>
      <c r="F43" s="5" t="s">
        <v>626</v>
      </c>
      <c r="G43" s="10"/>
      <c r="H43" s="181">
        <f t="shared" si="49"/>
        <v>0</v>
      </c>
      <c r="I43" s="181">
        <f t="shared" si="18"/>
        <v>0</v>
      </c>
      <c r="J43" s="181">
        <f t="shared" si="19"/>
        <v>0</v>
      </c>
      <c r="K43" s="181">
        <f t="shared" si="20"/>
        <v>0</v>
      </c>
      <c r="L43" s="181">
        <f t="shared" si="59"/>
        <v>0</v>
      </c>
      <c r="M43" s="181">
        <f t="shared" si="60"/>
        <v>0</v>
      </c>
      <c r="N43" s="181">
        <f t="shared" si="61"/>
        <v>0</v>
      </c>
      <c r="O43" s="181">
        <f t="shared" si="13"/>
        <v>0</v>
      </c>
      <c r="P43" s="181">
        <f t="shared" si="21"/>
        <v>0</v>
      </c>
      <c r="Q43" s="181">
        <f t="shared" si="22"/>
        <v>0</v>
      </c>
      <c r="R43" s="181">
        <f t="shared" si="23"/>
        <v>0</v>
      </c>
      <c r="S43" s="184">
        <f t="shared" si="62"/>
        <v>0</v>
      </c>
      <c r="T43" s="184">
        <f t="shared" si="63"/>
        <v>0</v>
      </c>
      <c r="U43" s="184">
        <f t="shared" si="64"/>
        <v>0</v>
      </c>
      <c r="V43" s="184">
        <f t="shared" si="65"/>
        <v>0</v>
      </c>
      <c r="W43" s="184">
        <f t="shared" si="66"/>
        <v>0</v>
      </c>
      <c r="X43" s="185"/>
      <c r="Y43" s="185"/>
      <c r="Z43" s="185"/>
      <c r="AA43" s="185"/>
      <c r="AB43" s="181">
        <f t="shared" si="24"/>
        <v>0</v>
      </c>
      <c r="AC43" s="181">
        <f t="shared" si="25"/>
        <v>0</v>
      </c>
      <c r="AD43" s="181">
        <f t="shared" si="51"/>
        <v>0</v>
      </c>
      <c r="AE43" s="181">
        <f t="shared" si="26"/>
        <v>0</v>
      </c>
      <c r="AF43" s="181">
        <f t="shared" si="27"/>
        <v>0</v>
      </c>
      <c r="AG43" s="187">
        <f t="shared" si="28"/>
        <v>0</v>
      </c>
      <c r="AH43" s="185"/>
      <c r="AI43" s="185"/>
      <c r="AJ43" s="185"/>
      <c r="AK43" s="185"/>
      <c r="AL43" s="184">
        <f t="shared" si="67"/>
        <v>0</v>
      </c>
      <c r="AM43" s="181">
        <f t="shared" si="40"/>
        <v>0</v>
      </c>
      <c r="AN43" s="181">
        <f t="shared" si="29"/>
        <v>0</v>
      </c>
      <c r="AO43" s="181">
        <f t="shared" si="41"/>
        <v>0</v>
      </c>
      <c r="AP43" s="181">
        <f t="shared" si="42"/>
        <v>0</v>
      </c>
      <c r="AQ43" s="181">
        <f t="shared" si="43"/>
        <v>0</v>
      </c>
      <c r="AR43" s="181">
        <f t="shared" si="44"/>
        <v>0</v>
      </c>
      <c r="AS43" s="181">
        <f t="shared" si="68"/>
        <v>0</v>
      </c>
      <c r="AT43" s="181">
        <f t="shared" si="69"/>
        <v>0</v>
      </c>
      <c r="AU43" s="181">
        <f t="shared" si="30"/>
        <v>0</v>
      </c>
      <c r="AV43" s="181">
        <f t="shared" si="31"/>
        <v>0</v>
      </c>
      <c r="AW43" s="181">
        <f t="shared" si="70"/>
        <v>0</v>
      </c>
      <c r="AX43" s="181">
        <f t="shared" si="52"/>
        <v>0</v>
      </c>
      <c r="AY43" s="181">
        <f t="shared" si="33"/>
        <v>0</v>
      </c>
      <c r="AZ43" s="181">
        <f t="shared" si="34"/>
        <v>0</v>
      </c>
      <c r="BA43" s="181">
        <f t="shared" si="47"/>
        <v>0</v>
      </c>
      <c r="BB43" s="181">
        <f t="shared" si="35"/>
        <v>0</v>
      </c>
      <c r="BC43" s="181">
        <f t="shared" si="71"/>
        <v>0</v>
      </c>
      <c r="BD43" s="181">
        <f t="shared" si="53"/>
        <v>0</v>
      </c>
      <c r="BE43" s="181">
        <f t="shared" si="54"/>
        <v>0</v>
      </c>
      <c r="BF43" s="181">
        <f t="shared" si="36"/>
        <v>0</v>
      </c>
      <c r="BG43" s="181">
        <f t="shared" si="37"/>
        <v>0</v>
      </c>
      <c r="BH43" s="181">
        <f t="shared" si="38"/>
        <v>0</v>
      </c>
      <c r="BI43" s="187">
        <f t="shared" si="72"/>
        <v>0</v>
      </c>
      <c r="BJ43" s="184">
        <f t="shared" si="73"/>
        <v>0</v>
      </c>
      <c r="BK43" s="184">
        <f t="shared" si="74"/>
        <v>0</v>
      </c>
      <c r="BL43" s="187">
        <f t="shared" si="75"/>
        <v>0</v>
      </c>
    </row>
    <row r="44" spans="1:64" customFormat="1" ht="14.4" x14ac:dyDescent="0.3">
      <c r="A44" s="9">
        <v>36</v>
      </c>
      <c r="B44" s="3" t="s">
        <v>436</v>
      </c>
      <c r="C44" s="6" t="s">
        <v>43</v>
      </c>
      <c r="D44" s="2" t="s">
        <v>202</v>
      </c>
      <c r="E44" s="1">
        <v>2026</v>
      </c>
      <c r="F44" s="5" t="s">
        <v>626</v>
      </c>
      <c r="G44" s="10"/>
      <c r="H44" s="181">
        <f t="shared" si="49"/>
        <v>0</v>
      </c>
      <c r="I44" s="181">
        <f t="shared" si="18"/>
        <v>0</v>
      </c>
      <c r="J44" s="181">
        <f t="shared" si="19"/>
        <v>0</v>
      </c>
      <c r="K44" s="181">
        <f t="shared" si="20"/>
        <v>0</v>
      </c>
      <c r="L44" s="181">
        <f t="shared" si="59"/>
        <v>0</v>
      </c>
      <c r="M44" s="181">
        <f t="shared" si="60"/>
        <v>0</v>
      </c>
      <c r="N44" s="181">
        <f t="shared" si="61"/>
        <v>0</v>
      </c>
      <c r="O44" s="181">
        <f t="shared" si="13"/>
        <v>0</v>
      </c>
      <c r="P44" s="181">
        <f t="shared" si="21"/>
        <v>0</v>
      </c>
      <c r="Q44" s="181">
        <f t="shared" si="22"/>
        <v>0</v>
      </c>
      <c r="R44" s="181">
        <f t="shared" si="23"/>
        <v>0</v>
      </c>
      <c r="S44" s="184">
        <f t="shared" si="62"/>
        <v>0</v>
      </c>
      <c r="T44" s="184">
        <f t="shared" si="63"/>
        <v>0</v>
      </c>
      <c r="U44" s="184">
        <f t="shared" si="64"/>
        <v>0</v>
      </c>
      <c r="V44" s="184">
        <f t="shared" si="65"/>
        <v>0</v>
      </c>
      <c r="W44" s="184">
        <f t="shared" si="66"/>
        <v>0</v>
      </c>
      <c r="X44" s="185"/>
      <c r="Y44" s="185"/>
      <c r="Z44" s="185"/>
      <c r="AA44" s="185"/>
      <c r="AB44" s="181">
        <f t="shared" si="24"/>
        <v>0</v>
      </c>
      <c r="AC44" s="181">
        <f t="shared" si="25"/>
        <v>0</v>
      </c>
      <c r="AD44" s="181">
        <f t="shared" si="51"/>
        <v>0</v>
      </c>
      <c r="AE44" s="181">
        <f t="shared" si="26"/>
        <v>0</v>
      </c>
      <c r="AF44" s="181">
        <f t="shared" si="27"/>
        <v>0</v>
      </c>
      <c r="AG44" s="187">
        <f t="shared" si="28"/>
        <v>0</v>
      </c>
      <c r="AH44" s="185"/>
      <c r="AI44" s="185"/>
      <c r="AJ44" s="185"/>
      <c r="AK44" s="185"/>
      <c r="AL44" s="184">
        <f t="shared" si="67"/>
        <v>0</v>
      </c>
      <c r="AM44" s="181">
        <f t="shared" si="40"/>
        <v>0</v>
      </c>
      <c r="AN44" s="181">
        <f t="shared" si="29"/>
        <v>0</v>
      </c>
      <c r="AO44" s="181">
        <f t="shared" si="41"/>
        <v>0</v>
      </c>
      <c r="AP44" s="181">
        <f t="shared" si="42"/>
        <v>0</v>
      </c>
      <c r="AQ44" s="181">
        <f t="shared" si="43"/>
        <v>0</v>
      </c>
      <c r="AR44" s="181">
        <f t="shared" si="44"/>
        <v>0</v>
      </c>
      <c r="AS44" s="181">
        <f t="shared" si="68"/>
        <v>0</v>
      </c>
      <c r="AT44" s="181">
        <f t="shared" si="69"/>
        <v>0</v>
      </c>
      <c r="AU44" s="181">
        <f t="shared" si="30"/>
        <v>0</v>
      </c>
      <c r="AV44" s="181">
        <f t="shared" si="31"/>
        <v>0</v>
      </c>
      <c r="AW44" s="181">
        <f t="shared" si="70"/>
        <v>0</v>
      </c>
      <c r="AX44" s="181">
        <f t="shared" si="52"/>
        <v>0</v>
      </c>
      <c r="AY44" s="181">
        <f t="shared" si="33"/>
        <v>0</v>
      </c>
      <c r="AZ44" s="181">
        <f t="shared" si="34"/>
        <v>0</v>
      </c>
      <c r="BA44" s="181">
        <f t="shared" si="47"/>
        <v>0</v>
      </c>
      <c r="BB44" s="181">
        <f t="shared" si="35"/>
        <v>0</v>
      </c>
      <c r="BC44" s="181">
        <f t="shared" si="71"/>
        <v>0</v>
      </c>
      <c r="BD44" s="181">
        <f t="shared" si="53"/>
        <v>0</v>
      </c>
      <c r="BE44" s="181">
        <f t="shared" si="54"/>
        <v>0</v>
      </c>
      <c r="BF44" s="181">
        <f t="shared" si="36"/>
        <v>0</v>
      </c>
      <c r="BG44" s="181">
        <f t="shared" si="37"/>
        <v>0</v>
      </c>
      <c r="BH44" s="181">
        <f t="shared" si="38"/>
        <v>0</v>
      </c>
      <c r="BI44" s="187">
        <f t="shared" si="72"/>
        <v>0</v>
      </c>
      <c r="BJ44" s="184">
        <f t="shared" si="73"/>
        <v>0</v>
      </c>
      <c r="BK44" s="184">
        <f t="shared" si="74"/>
        <v>0</v>
      </c>
      <c r="BL44" s="187">
        <f t="shared" si="75"/>
        <v>0</v>
      </c>
    </row>
    <row r="45" spans="1:64" customFormat="1" ht="14.4" x14ac:dyDescent="0.3">
      <c r="A45" s="9">
        <v>37</v>
      </c>
      <c r="B45" s="3" t="s">
        <v>625</v>
      </c>
      <c r="C45" s="6" t="s">
        <v>43</v>
      </c>
      <c r="D45" s="2" t="s">
        <v>202</v>
      </c>
      <c r="E45" s="1">
        <v>2026</v>
      </c>
      <c r="F45" s="5" t="s">
        <v>626</v>
      </c>
      <c r="G45" s="10"/>
      <c r="H45" s="181">
        <f t="shared" si="49"/>
        <v>0</v>
      </c>
      <c r="I45" s="181">
        <f t="shared" si="18"/>
        <v>0</v>
      </c>
      <c r="J45" s="181">
        <f t="shared" si="19"/>
        <v>0</v>
      </c>
      <c r="K45" s="181">
        <f t="shared" si="20"/>
        <v>0</v>
      </c>
      <c r="L45" s="181">
        <f t="shared" si="59"/>
        <v>0</v>
      </c>
      <c r="M45" s="181">
        <f t="shared" si="60"/>
        <v>0</v>
      </c>
      <c r="N45" s="181">
        <f t="shared" si="61"/>
        <v>0</v>
      </c>
      <c r="O45" s="181">
        <f t="shared" si="13"/>
        <v>0</v>
      </c>
      <c r="P45" s="181">
        <f t="shared" si="21"/>
        <v>0</v>
      </c>
      <c r="Q45" s="181">
        <f t="shared" si="22"/>
        <v>0</v>
      </c>
      <c r="R45" s="181">
        <f t="shared" si="23"/>
        <v>0</v>
      </c>
      <c r="S45" s="184">
        <f t="shared" si="62"/>
        <v>0</v>
      </c>
      <c r="T45" s="184">
        <f t="shared" si="63"/>
        <v>0</v>
      </c>
      <c r="U45" s="184">
        <f t="shared" si="64"/>
        <v>0</v>
      </c>
      <c r="V45" s="184">
        <f t="shared" si="65"/>
        <v>0</v>
      </c>
      <c r="W45" s="184">
        <f t="shared" si="66"/>
        <v>0</v>
      </c>
      <c r="X45" s="185"/>
      <c r="Y45" s="185"/>
      <c r="Z45" s="185"/>
      <c r="AA45" s="185"/>
      <c r="AB45" s="181">
        <f t="shared" si="24"/>
        <v>0</v>
      </c>
      <c r="AC45" s="181">
        <f t="shared" si="25"/>
        <v>0</v>
      </c>
      <c r="AD45" s="181">
        <f t="shared" si="51"/>
        <v>0</v>
      </c>
      <c r="AE45" s="181">
        <f t="shared" si="26"/>
        <v>0</v>
      </c>
      <c r="AF45" s="181">
        <f t="shared" si="27"/>
        <v>0</v>
      </c>
      <c r="AG45" s="187">
        <f t="shared" si="28"/>
        <v>0</v>
      </c>
      <c r="AH45" s="185"/>
      <c r="AI45" s="185"/>
      <c r="AJ45" s="185"/>
      <c r="AK45" s="185"/>
      <c r="AL45" s="184">
        <f t="shared" si="67"/>
        <v>0</v>
      </c>
      <c r="AM45" s="181">
        <f t="shared" si="40"/>
        <v>0</v>
      </c>
      <c r="AN45" s="181">
        <f t="shared" si="29"/>
        <v>0</v>
      </c>
      <c r="AO45" s="181">
        <f t="shared" ref="AO45:AO63" si="76">AP45+AQ45</f>
        <v>0</v>
      </c>
      <c r="AP45" s="181">
        <f t="shared" si="42"/>
        <v>0</v>
      </c>
      <c r="AQ45" s="181">
        <f t="shared" si="43"/>
        <v>0</v>
      </c>
      <c r="AR45" s="181">
        <f t="shared" ref="AR45:AR63" si="77">AS45+AT45</f>
        <v>0</v>
      </c>
      <c r="AS45" s="181">
        <f t="shared" si="68"/>
        <v>0</v>
      </c>
      <c r="AT45" s="181">
        <f t="shared" si="69"/>
        <v>0</v>
      </c>
      <c r="AU45" s="181">
        <f t="shared" si="30"/>
        <v>0</v>
      </c>
      <c r="AV45" s="181">
        <f t="shared" si="31"/>
        <v>0</v>
      </c>
      <c r="AW45" s="181">
        <f t="shared" si="70"/>
        <v>0</v>
      </c>
      <c r="AX45" s="181">
        <f t="shared" si="52"/>
        <v>0</v>
      </c>
      <c r="AY45" s="181">
        <f t="shared" si="33"/>
        <v>0</v>
      </c>
      <c r="AZ45" s="181">
        <f t="shared" si="34"/>
        <v>0</v>
      </c>
      <c r="BA45" s="181">
        <f t="shared" ref="BA45:BA63" si="78">BB45+BC45</f>
        <v>0</v>
      </c>
      <c r="BB45" s="181">
        <f t="shared" si="35"/>
        <v>0</v>
      </c>
      <c r="BC45" s="181">
        <f t="shared" si="71"/>
        <v>0</v>
      </c>
      <c r="BD45" s="181">
        <f t="shared" si="53"/>
        <v>0</v>
      </c>
      <c r="BE45" s="181">
        <f t="shared" si="54"/>
        <v>0</v>
      </c>
      <c r="BF45" s="181">
        <f t="shared" si="36"/>
        <v>0</v>
      </c>
      <c r="BG45" s="181">
        <f t="shared" si="37"/>
        <v>0</v>
      </c>
      <c r="BH45" s="181">
        <f t="shared" si="38"/>
        <v>0</v>
      </c>
      <c r="BI45" s="187">
        <f t="shared" si="72"/>
        <v>0</v>
      </c>
      <c r="BJ45" s="184">
        <f t="shared" si="73"/>
        <v>0</v>
      </c>
      <c r="BK45" s="184">
        <f t="shared" si="74"/>
        <v>0</v>
      </c>
      <c r="BL45" s="187">
        <f t="shared" si="75"/>
        <v>0</v>
      </c>
    </row>
    <row r="46" spans="1:64" customFormat="1" ht="14.4" x14ac:dyDescent="0.3">
      <c r="A46" s="9">
        <v>38</v>
      </c>
      <c r="B46" s="3" t="s">
        <v>629</v>
      </c>
      <c r="C46" s="6" t="s">
        <v>43</v>
      </c>
      <c r="D46" s="2" t="s">
        <v>202</v>
      </c>
      <c r="E46" s="1">
        <v>2026</v>
      </c>
      <c r="F46" s="5" t="s">
        <v>626</v>
      </c>
      <c r="G46" s="10"/>
      <c r="H46" s="181">
        <f t="shared" si="49"/>
        <v>0</v>
      </c>
      <c r="I46" s="181">
        <f t="shared" si="18"/>
        <v>0</v>
      </c>
      <c r="J46" s="181">
        <f t="shared" si="19"/>
        <v>0</v>
      </c>
      <c r="K46" s="181">
        <f t="shared" si="20"/>
        <v>0</v>
      </c>
      <c r="L46" s="181">
        <f t="shared" si="59"/>
        <v>0</v>
      </c>
      <c r="M46" s="181">
        <f t="shared" si="60"/>
        <v>0</v>
      </c>
      <c r="N46" s="181">
        <f t="shared" si="61"/>
        <v>0</v>
      </c>
      <c r="O46" s="181">
        <f t="shared" si="13"/>
        <v>0</v>
      </c>
      <c r="P46" s="181">
        <f t="shared" si="21"/>
        <v>0</v>
      </c>
      <c r="Q46" s="181">
        <f t="shared" si="22"/>
        <v>0</v>
      </c>
      <c r="R46" s="181">
        <f t="shared" si="23"/>
        <v>0</v>
      </c>
      <c r="S46" s="184">
        <f t="shared" si="62"/>
        <v>0</v>
      </c>
      <c r="T46" s="184">
        <f t="shared" si="63"/>
        <v>0</v>
      </c>
      <c r="U46" s="184">
        <f t="shared" si="64"/>
        <v>0</v>
      </c>
      <c r="V46" s="184">
        <f t="shared" si="65"/>
        <v>0</v>
      </c>
      <c r="W46" s="184">
        <f t="shared" si="66"/>
        <v>0</v>
      </c>
      <c r="X46" s="185"/>
      <c r="Y46" s="185"/>
      <c r="Z46" s="185"/>
      <c r="AA46" s="185"/>
      <c r="AB46" s="181">
        <f t="shared" si="24"/>
        <v>0</v>
      </c>
      <c r="AC46" s="181">
        <f t="shared" si="25"/>
        <v>0</v>
      </c>
      <c r="AD46" s="181">
        <f t="shared" si="51"/>
        <v>0</v>
      </c>
      <c r="AE46" s="181">
        <f t="shared" si="26"/>
        <v>0</v>
      </c>
      <c r="AF46" s="181">
        <f t="shared" si="27"/>
        <v>0</v>
      </c>
      <c r="AG46" s="187">
        <f t="shared" si="28"/>
        <v>0</v>
      </c>
      <c r="AH46" s="185"/>
      <c r="AI46" s="185"/>
      <c r="AJ46" s="185"/>
      <c r="AK46" s="185"/>
      <c r="AL46" s="184">
        <f t="shared" si="67"/>
        <v>0</v>
      </c>
      <c r="AM46" s="181">
        <f t="shared" si="40"/>
        <v>0</v>
      </c>
      <c r="AN46" s="181">
        <f t="shared" si="29"/>
        <v>0</v>
      </c>
      <c r="AO46" s="181">
        <f t="shared" si="76"/>
        <v>0</v>
      </c>
      <c r="AP46" s="181">
        <f t="shared" si="42"/>
        <v>0</v>
      </c>
      <c r="AQ46" s="181">
        <f t="shared" si="43"/>
        <v>0</v>
      </c>
      <c r="AR46" s="181">
        <f t="shared" si="77"/>
        <v>0</v>
      </c>
      <c r="AS46" s="181">
        <f t="shared" si="68"/>
        <v>0</v>
      </c>
      <c r="AT46" s="181">
        <f t="shared" si="69"/>
        <v>0</v>
      </c>
      <c r="AU46" s="181">
        <f t="shared" si="30"/>
        <v>0</v>
      </c>
      <c r="AV46" s="181">
        <f t="shared" si="31"/>
        <v>0</v>
      </c>
      <c r="AW46" s="181">
        <f t="shared" si="70"/>
        <v>0</v>
      </c>
      <c r="AX46" s="181">
        <f t="shared" si="52"/>
        <v>0</v>
      </c>
      <c r="AY46" s="181">
        <f t="shared" si="33"/>
        <v>0</v>
      </c>
      <c r="AZ46" s="181">
        <f t="shared" si="34"/>
        <v>0</v>
      </c>
      <c r="BA46" s="181">
        <f t="shared" si="78"/>
        <v>0</v>
      </c>
      <c r="BB46" s="181">
        <f t="shared" si="35"/>
        <v>0</v>
      </c>
      <c r="BC46" s="181">
        <f t="shared" si="71"/>
        <v>0</v>
      </c>
      <c r="BD46" s="181">
        <f t="shared" si="53"/>
        <v>0</v>
      </c>
      <c r="BE46" s="181">
        <f t="shared" si="54"/>
        <v>0</v>
      </c>
      <c r="BF46" s="181">
        <f t="shared" si="36"/>
        <v>0</v>
      </c>
      <c r="BG46" s="181">
        <f t="shared" si="37"/>
        <v>0</v>
      </c>
      <c r="BH46" s="181">
        <f t="shared" si="38"/>
        <v>0</v>
      </c>
      <c r="BI46" s="187">
        <f t="shared" si="72"/>
        <v>0</v>
      </c>
      <c r="BJ46" s="184">
        <f t="shared" si="73"/>
        <v>0</v>
      </c>
      <c r="BK46" s="184">
        <f t="shared" si="74"/>
        <v>0</v>
      </c>
      <c r="BL46" s="187">
        <f t="shared" si="75"/>
        <v>0</v>
      </c>
    </row>
    <row r="47" spans="1:64" customFormat="1" ht="14.4" x14ac:dyDescent="0.3">
      <c r="A47" s="9">
        <v>39</v>
      </c>
      <c r="B47" s="3" t="s">
        <v>628</v>
      </c>
      <c r="C47" s="6" t="s">
        <v>43</v>
      </c>
      <c r="D47" s="2" t="s">
        <v>202</v>
      </c>
      <c r="E47" s="1">
        <v>2026</v>
      </c>
      <c r="F47" s="5" t="s">
        <v>626</v>
      </c>
      <c r="G47" s="10"/>
      <c r="H47" s="181">
        <f t="shared" si="49"/>
        <v>0</v>
      </c>
      <c r="I47" s="181">
        <f t="shared" si="18"/>
        <v>0</v>
      </c>
      <c r="J47" s="181">
        <f t="shared" si="19"/>
        <v>0</v>
      </c>
      <c r="K47" s="181">
        <f t="shared" si="20"/>
        <v>0</v>
      </c>
      <c r="L47" s="181">
        <f t="shared" si="59"/>
        <v>0</v>
      </c>
      <c r="M47" s="181">
        <f t="shared" si="60"/>
        <v>0</v>
      </c>
      <c r="N47" s="181">
        <f t="shared" si="61"/>
        <v>0</v>
      </c>
      <c r="O47" s="181">
        <f t="shared" si="13"/>
        <v>0</v>
      </c>
      <c r="P47" s="181">
        <f t="shared" si="21"/>
        <v>0</v>
      </c>
      <c r="Q47" s="181">
        <f t="shared" si="22"/>
        <v>0</v>
      </c>
      <c r="R47" s="181">
        <f t="shared" si="23"/>
        <v>0</v>
      </c>
      <c r="S47" s="184">
        <f t="shared" si="62"/>
        <v>0</v>
      </c>
      <c r="T47" s="184">
        <f t="shared" si="63"/>
        <v>0</v>
      </c>
      <c r="U47" s="184">
        <f t="shared" si="64"/>
        <v>0</v>
      </c>
      <c r="V47" s="184">
        <f t="shared" si="65"/>
        <v>0</v>
      </c>
      <c r="W47" s="184">
        <f t="shared" si="66"/>
        <v>0</v>
      </c>
      <c r="X47" s="185"/>
      <c r="Y47" s="185"/>
      <c r="Z47" s="185"/>
      <c r="AA47" s="185"/>
      <c r="AB47" s="181">
        <f t="shared" si="24"/>
        <v>0</v>
      </c>
      <c r="AC47" s="181">
        <f t="shared" si="25"/>
        <v>0</v>
      </c>
      <c r="AD47" s="181">
        <f t="shared" si="51"/>
        <v>0</v>
      </c>
      <c r="AE47" s="181">
        <f t="shared" si="26"/>
        <v>0</v>
      </c>
      <c r="AF47" s="181">
        <f t="shared" si="27"/>
        <v>0</v>
      </c>
      <c r="AG47" s="187">
        <f t="shared" si="28"/>
        <v>0</v>
      </c>
      <c r="AH47" s="185"/>
      <c r="AI47" s="185"/>
      <c r="AJ47" s="185"/>
      <c r="AK47" s="185"/>
      <c r="AL47" s="184">
        <f t="shared" si="67"/>
        <v>0</v>
      </c>
      <c r="AM47" s="181">
        <f t="shared" si="40"/>
        <v>0</v>
      </c>
      <c r="AN47" s="181">
        <f t="shared" si="29"/>
        <v>0</v>
      </c>
      <c r="AO47" s="181">
        <f t="shared" si="76"/>
        <v>0</v>
      </c>
      <c r="AP47" s="181">
        <f t="shared" si="42"/>
        <v>0</v>
      </c>
      <c r="AQ47" s="181">
        <f t="shared" si="43"/>
        <v>0</v>
      </c>
      <c r="AR47" s="181">
        <f t="shared" si="77"/>
        <v>0</v>
      </c>
      <c r="AS47" s="181">
        <f t="shared" si="68"/>
        <v>0</v>
      </c>
      <c r="AT47" s="181">
        <f t="shared" si="69"/>
        <v>0</v>
      </c>
      <c r="AU47" s="181">
        <f t="shared" si="30"/>
        <v>0</v>
      </c>
      <c r="AV47" s="181">
        <f t="shared" si="31"/>
        <v>0</v>
      </c>
      <c r="AW47" s="181">
        <f t="shared" si="70"/>
        <v>0</v>
      </c>
      <c r="AX47" s="181">
        <f t="shared" si="52"/>
        <v>0</v>
      </c>
      <c r="AY47" s="181">
        <f t="shared" si="33"/>
        <v>0</v>
      </c>
      <c r="AZ47" s="181">
        <f t="shared" si="34"/>
        <v>0</v>
      </c>
      <c r="BA47" s="181">
        <f t="shared" si="78"/>
        <v>0</v>
      </c>
      <c r="BB47" s="181">
        <f t="shared" si="35"/>
        <v>0</v>
      </c>
      <c r="BC47" s="181">
        <f t="shared" si="71"/>
        <v>0</v>
      </c>
      <c r="BD47" s="181">
        <f t="shared" si="53"/>
        <v>0</v>
      </c>
      <c r="BE47" s="181">
        <f t="shared" si="54"/>
        <v>0</v>
      </c>
      <c r="BF47" s="181">
        <f t="shared" si="36"/>
        <v>0</v>
      </c>
      <c r="BG47" s="181">
        <f t="shared" si="37"/>
        <v>0</v>
      </c>
      <c r="BH47" s="181">
        <f t="shared" si="38"/>
        <v>0</v>
      </c>
      <c r="BI47" s="187">
        <f t="shared" si="72"/>
        <v>0</v>
      </c>
      <c r="BJ47" s="184">
        <f t="shared" si="73"/>
        <v>0</v>
      </c>
      <c r="BK47" s="184">
        <f t="shared" si="74"/>
        <v>0</v>
      </c>
      <c r="BL47" s="187">
        <f t="shared" si="75"/>
        <v>0</v>
      </c>
    </row>
    <row r="48" spans="1:64" customFormat="1" ht="14.4" x14ac:dyDescent="0.3">
      <c r="A48" s="9">
        <v>40</v>
      </c>
      <c r="B48" s="3" t="s">
        <v>623</v>
      </c>
      <c r="C48" s="6" t="s">
        <v>43</v>
      </c>
      <c r="D48" s="2" t="s">
        <v>202</v>
      </c>
      <c r="E48" s="1">
        <v>2026</v>
      </c>
      <c r="F48" s="5" t="s">
        <v>576</v>
      </c>
      <c r="G48" s="10"/>
      <c r="H48" s="181">
        <f t="shared" ref="H48:H63" si="79">I48+J48</f>
        <v>0</v>
      </c>
      <c r="I48" s="181">
        <f t="shared" si="18"/>
        <v>0</v>
      </c>
      <c r="J48" s="181">
        <f t="shared" si="19"/>
        <v>0</v>
      </c>
      <c r="K48" s="181">
        <f t="shared" si="20"/>
        <v>0</v>
      </c>
      <c r="L48" s="181">
        <f t="shared" si="59"/>
        <v>0</v>
      </c>
      <c r="M48" s="181">
        <f t="shared" si="60"/>
        <v>0</v>
      </c>
      <c r="N48" s="181">
        <f t="shared" si="61"/>
        <v>0</v>
      </c>
      <c r="O48" s="181">
        <f t="shared" si="13"/>
        <v>0</v>
      </c>
      <c r="P48" s="181">
        <f t="shared" si="21"/>
        <v>0</v>
      </c>
      <c r="Q48" s="181">
        <f t="shared" si="22"/>
        <v>0</v>
      </c>
      <c r="R48" s="181">
        <f t="shared" si="23"/>
        <v>0</v>
      </c>
      <c r="S48" s="184">
        <f t="shared" si="62"/>
        <v>0</v>
      </c>
      <c r="T48" s="184">
        <f t="shared" si="63"/>
        <v>0</v>
      </c>
      <c r="U48" s="184">
        <f t="shared" si="64"/>
        <v>0</v>
      </c>
      <c r="V48" s="184">
        <f t="shared" si="65"/>
        <v>0</v>
      </c>
      <c r="W48" s="184">
        <f t="shared" si="66"/>
        <v>0</v>
      </c>
      <c r="X48" s="185"/>
      <c r="Y48" s="185"/>
      <c r="Z48" s="185"/>
      <c r="AA48" s="185"/>
      <c r="AB48" s="181">
        <f t="shared" si="24"/>
        <v>0</v>
      </c>
      <c r="AC48" s="181">
        <f t="shared" si="25"/>
        <v>0</v>
      </c>
      <c r="AD48" s="181">
        <f t="shared" ref="AD48:AD63" si="80">AE48+AF48</f>
        <v>0</v>
      </c>
      <c r="AE48" s="181">
        <f t="shared" si="26"/>
        <v>0</v>
      </c>
      <c r="AF48" s="181">
        <f t="shared" si="27"/>
        <v>0</v>
      </c>
      <c r="AG48" s="187">
        <f t="shared" si="28"/>
        <v>0</v>
      </c>
      <c r="AH48" s="185"/>
      <c r="AI48" s="185"/>
      <c r="AJ48" s="185"/>
      <c r="AK48" s="185"/>
      <c r="AL48" s="184">
        <f t="shared" si="67"/>
        <v>0</v>
      </c>
      <c r="AM48" s="181">
        <f t="shared" si="40"/>
        <v>0</v>
      </c>
      <c r="AN48" s="181">
        <f t="shared" si="29"/>
        <v>0</v>
      </c>
      <c r="AO48" s="181">
        <f t="shared" si="76"/>
        <v>0</v>
      </c>
      <c r="AP48" s="181">
        <f t="shared" si="42"/>
        <v>0</v>
      </c>
      <c r="AQ48" s="181">
        <f t="shared" si="43"/>
        <v>0</v>
      </c>
      <c r="AR48" s="181">
        <f t="shared" si="77"/>
        <v>0</v>
      </c>
      <c r="AS48" s="181">
        <f t="shared" si="68"/>
        <v>0</v>
      </c>
      <c r="AT48" s="181">
        <f t="shared" si="69"/>
        <v>0</v>
      </c>
      <c r="AU48" s="181">
        <f t="shared" si="30"/>
        <v>0</v>
      </c>
      <c r="AV48" s="181">
        <f t="shared" si="31"/>
        <v>0</v>
      </c>
      <c r="AW48" s="181">
        <f t="shared" si="70"/>
        <v>0</v>
      </c>
      <c r="AX48" s="181">
        <f t="shared" ref="AX48:AX63" si="81">AY48+AZ48</f>
        <v>0</v>
      </c>
      <c r="AY48" s="181">
        <f t="shared" si="33"/>
        <v>0</v>
      </c>
      <c r="AZ48" s="181">
        <f t="shared" si="34"/>
        <v>0</v>
      </c>
      <c r="BA48" s="181">
        <f t="shared" si="78"/>
        <v>0</v>
      </c>
      <c r="BB48" s="181">
        <f t="shared" si="35"/>
        <v>0</v>
      </c>
      <c r="BC48" s="181">
        <f t="shared" si="71"/>
        <v>0</v>
      </c>
      <c r="BD48" s="181">
        <f t="shared" ref="BD48:BD63" si="82">BE48+BH48</f>
        <v>0</v>
      </c>
      <c r="BE48" s="181">
        <f t="shared" ref="BE48:BE63" si="83">BF48+BG48</f>
        <v>0</v>
      </c>
      <c r="BF48" s="181">
        <f t="shared" si="36"/>
        <v>0</v>
      </c>
      <c r="BG48" s="181">
        <f t="shared" si="37"/>
        <v>0</v>
      </c>
      <c r="BH48" s="181">
        <f t="shared" si="38"/>
        <v>0</v>
      </c>
      <c r="BI48" s="187">
        <f t="shared" si="72"/>
        <v>0</v>
      </c>
      <c r="BJ48" s="184">
        <f t="shared" si="73"/>
        <v>0</v>
      </c>
      <c r="BK48" s="184">
        <f t="shared" si="74"/>
        <v>0</v>
      </c>
      <c r="BL48" s="187">
        <f t="shared" si="75"/>
        <v>0</v>
      </c>
    </row>
    <row r="49" spans="1:64" customFormat="1" ht="14.4" x14ac:dyDescent="0.3">
      <c r="A49" s="9">
        <v>41</v>
      </c>
      <c r="B49" s="3" t="s">
        <v>624</v>
      </c>
      <c r="C49" s="6" t="s">
        <v>43</v>
      </c>
      <c r="D49" s="2" t="s">
        <v>202</v>
      </c>
      <c r="E49" s="1">
        <v>2026</v>
      </c>
      <c r="F49" s="5" t="s">
        <v>576</v>
      </c>
      <c r="G49" s="10"/>
      <c r="H49" s="181">
        <f t="shared" si="79"/>
        <v>0</v>
      </c>
      <c r="I49" s="181">
        <f t="shared" si="18"/>
        <v>0</v>
      </c>
      <c r="J49" s="181">
        <f t="shared" si="19"/>
        <v>0</v>
      </c>
      <c r="K49" s="181">
        <f t="shared" si="20"/>
        <v>0</v>
      </c>
      <c r="L49" s="181">
        <f t="shared" si="59"/>
        <v>0</v>
      </c>
      <c r="M49" s="181">
        <f t="shared" si="60"/>
        <v>0</v>
      </c>
      <c r="N49" s="181">
        <f t="shared" si="61"/>
        <v>0</v>
      </c>
      <c r="O49" s="181">
        <f t="shared" si="13"/>
        <v>0</v>
      </c>
      <c r="P49" s="181">
        <f t="shared" si="21"/>
        <v>0</v>
      </c>
      <c r="Q49" s="181">
        <f t="shared" si="22"/>
        <v>0</v>
      </c>
      <c r="R49" s="181">
        <f t="shared" si="23"/>
        <v>0</v>
      </c>
      <c r="S49" s="184">
        <f t="shared" si="62"/>
        <v>0</v>
      </c>
      <c r="T49" s="184">
        <f t="shared" si="63"/>
        <v>0</v>
      </c>
      <c r="U49" s="184">
        <f t="shared" si="64"/>
        <v>0</v>
      </c>
      <c r="V49" s="184">
        <f t="shared" si="65"/>
        <v>0</v>
      </c>
      <c r="W49" s="184">
        <f t="shared" si="66"/>
        <v>0</v>
      </c>
      <c r="X49" s="185"/>
      <c r="Y49" s="185"/>
      <c r="Z49" s="185"/>
      <c r="AA49" s="185"/>
      <c r="AB49" s="181">
        <f t="shared" si="24"/>
        <v>0</v>
      </c>
      <c r="AC49" s="181">
        <f t="shared" si="25"/>
        <v>0</v>
      </c>
      <c r="AD49" s="181">
        <f t="shared" si="80"/>
        <v>0</v>
      </c>
      <c r="AE49" s="181">
        <f t="shared" si="26"/>
        <v>0</v>
      </c>
      <c r="AF49" s="181">
        <f t="shared" si="27"/>
        <v>0</v>
      </c>
      <c r="AG49" s="187">
        <f t="shared" si="28"/>
        <v>0</v>
      </c>
      <c r="AH49" s="185"/>
      <c r="AI49" s="185"/>
      <c r="AJ49" s="185"/>
      <c r="AK49" s="185"/>
      <c r="AL49" s="184">
        <f t="shared" si="67"/>
        <v>0</v>
      </c>
      <c r="AM49" s="181">
        <f t="shared" ref="AM49:AM72" si="84">AJ49*AC49</f>
        <v>0</v>
      </c>
      <c r="AN49" s="181">
        <f t="shared" si="29"/>
        <v>0</v>
      </c>
      <c r="AO49" s="181">
        <f t="shared" si="76"/>
        <v>0</v>
      </c>
      <c r="AP49" s="181">
        <f t="shared" ref="AP49:AP72" si="85">AH49*AE49</f>
        <v>0</v>
      </c>
      <c r="AQ49" s="181">
        <f t="shared" ref="AQ49:AQ72" si="86">AI49*AF49</f>
        <v>0</v>
      </c>
      <c r="AR49" s="181">
        <f t="shared" si="77"/>
        <v>0</v>
      </c>
      <c r="AS49" s="181">
        <f t="shared" si="68"/>
        <v>0</v>
      </c>
      <c r="AT49" s="181">
        <f t="shared" si="69"/>
        <v>0</v>
      </c>
      <c r="AU49" s="181">
        <f t="shared" si="30"/>
        <v>0</v>
      </c>
      <c r="AV49" s="181">
        <f t="shared" si="31"/>
        <v>0</v>
      </c>
      <c r="AW49" s="181">
        <f t="shared" si="70"/>
        <v>0</v>
      </c>
      <c r="AX49" s="181">
        <f t="shared" si="81"/>
        <v>0</v>
      </c>
      <c r="AY49" s="181">
        <f t="shared" si="33"/>
        <v>0</v>
      </c>
      <c r="AZ49" s="181">
        <f t="shared" si="34"/>
        <v>0</v>
      </c>
      <c r="BA49" s="181">
        <f t="shared" si="78"/>
        <v>0</v>
      </c>
      <c r="BB49" s="181">
        <f t="shared" si="35"/>
        <v>0</v>
      </c>
      <c r="BC49" s="181">
        <f t="shared" si="71"/>
        <v>0</v>
      </c>
      <c r="BD49" s="181">
        <f t="shared" si="82"/>
        <v>0</v>
      </c>
      <c r="BE49" s="181">
        <f t="shared" si="83"/>
        <v>0</v>
      </c>
      <c r="BF49" s="181">
        <f t="shared" si="36"/>
        <v>0</v>
      </c>
      <c r="BG49" s="181">
        <f t="shared" si="37"/>
        <v>0</v>
      </c>
      <c r="BH49" s="181">
        <f t="shared" si="38"/>
        <v>0</v>
      </c>
      <c r="BI49" s="187">
        <f t="shared" si="72"/>
        <v>0</v>
      </c>
      <c r="BJ49" s="184">
        <f t="shared" si="73"/>
        <v>0</v>
      </c>
      <c r="BK49" s="184">
        <f t="shared" si="74"/>
        <v>0</v>
      </c>
      <c r="BL49" s="187">
        <f t="shared" si="75"/>
        <v>0</v>
      </c>
    </row>
    <row r="50" spans="1:64" customFormat="1" ht="14.4" x14ac:dyDescent="0.3">
      <c r="A50" s="9">
        <v>42</v>
      </c>
      <c r="B50" s="3" t="s">
        <v>627</v>
      </c>
      <c r="C50" s="6" t="s">
        <v>43</v>
      </c>
      <c r="D50" s="2" t="s">
        <v>202</v>
      </c>
      <c r="E50" s="1">
        <v>2026</v>
      </c>
      <c r="F50" s="5" t="s">
        <v>576</v>
      </c>
      <c r="G50" s="10"/>
      <c r="H50" s="181">
        <f t="shared" si="79"/>
        <v>0</v>
      </c>
      <c r="I50" s="181">
        <f t="shared" si="18"/>
        <v>0</v>
      </c>
      <c r="J50" s="181">
        <f t="shared" si="19"/>
        <v>0</v>
      </c>
      <c r="K50" s="181">
        <f t="shared" si="20"/>
        <v>0</v>
      </c>
      <c r="L50" s="181">
        <f t="shared" si="59"/>
        <v>0</v>
      </c>
      <c r="M50" s="181">
        <f t="shared" si="60"/>
        <v>0</v>
      </c>
      <c r="N50" s="181">
        <f t="shared" si="61"/>
        <v>0</v>
      </c>
      <c r="O50" s="181">
        <f t="shared" si="13"/>
        <v>0</v>
      </c>
      <c r="P50" s="181">
        <f t="shared" si="21"/>
        <v>0</v>
      </c>
      <c r="Q50" s="181">
        <f t="shared" si="22"/>
        <v>0</v>
      </c>
      <c r="R50" s="181">
        <f t="shared" si="23"/>
        <v>0</v>
      </c>
      <c r="S50" s="184">
        <f t="shared" si="62"/>
        <v>0</v>
      </c>
      <c r="T50" s="184">
        <f t="shared" si="63"/>
        <v>0</v>
      </c>
      <c r="U50" s="184">
        <f t="shared" si="64"/>
        <v>0</v>
      </c>
      <c r="V50" s="184">
        <f t="shared" si="65"/>
        <v>0</v>
      </c>
      <c r="W50" s="184">
        <f t="shared" si="66"/>
        <v>0</v>
      </c>
      <c r="X50" s="185"/>
      <c r="Y50" s="185"/>
      <c r="Z50" s="185"/>
      <c r="AA50" s="185"/>
      <c r="AB50" s="181">
        <f t="shared" si="24"/>
        <v>0</v>
      </c>
      <c r="AC50" s="181">
        <f t="shared" si="25"/>
        <v>0</v>
      </c>
      <c r="AD50" s="181">
        <f t="shared" si="80"/>
        <v>0</v>
      </c>
      <c r="AE50" s="181">
        <f t="shared" si="26"/>
        <v>0</v>
      </c>
      <c r="AF50" s="181">
        <f t="shared" si="27"/>
        <v>0</v>
      </c>
      <c r="AG50" s="187">
        <f t="shared" si="28"/>
        <v>0</v>
      </c>
      <c r="AH50" s="185"/>
      <c r="AI50" s="185"/>
      <c r="AJ50" s="185"/>
      <c r="AK50" s="185"/>
      <c r="AL50" s="184">
        <f t="shared" si="67"/>
        <v>0</v>
      </c>
      <c r="AM50" s="181">
        <f t="shared" si="84"/>
        <v>0</v>
      </c>
      <c r="AN50" s="181">
        <f t="shared" si="29"/>
        <v>0</v>
      </c>
      <c r="AO50" s="181">
        <f t="shared" si="76"/>
        <v>0</v>
      </c>
      <c r="AP50" s="181">
        <f t="shared" si="85"/>
        <v>0</v>
      </c>
      <c r="AQ50" s="181">
        <f t="shared" si="86"/>
        <v>0</v>
      </c>
      <c r="AR50" s="181">
        <f t="shared" si="77"/>
        <v>0</v>
      </c>
      <c r="AS50" s="181">
        <f t="shared" si="68"/>
        <v>0</v>
      </c>
      <c r="AT50" s="181">
        <f t="shared" si="69"/>
        <v>0</v>
      </c>
      <c r="AU50" s="181">
        <f t="shared" si="30"/>
        <v>0</v>
      </c>
      <c r="AV50" s="181">
        <f t="shared" si="31"/>
        <v>0</v>
      </c>
      <c r="AW50" s="181">
        <f t="shared" si="70"/>
        <v>0</v>
      </c>
      <c r="AX50" s="181">
        <f t="shared" si="81"/>
        <v>0</v>
      </c>
      <c r="AY50" s="181">
        <f t="shared" si="33"/>
        <v>0</v>
      </c>
      <c r="AZ50" s="181">
        <f t="shared" si="34"/>
        <v>0</v>
      </c>
      <c r="BA50" s="181">
        <f t="shared" si="78"/>
        <v>0</v>
      </c>
      <c r="BB50" s="181">
        <f t="shared" si="35"/>
        <v>0</v>
      </c>
      <c r="BC50" s="181">
        <f t="shared" si="71"/>
        <v>0</v>
      </c>
      <c r="BD50" s="181">
        <f t="shared" si="82"/>
        <v>0</v>
      </c>
      <c r="BE50" s="181">
        <f t="shared" si="83"/>
        <v>0</v>
      </c>
      <c r="BF50" s="181">
        <f t="shared" si="36"/>
        <v>0</v>
      </c>
      <c r="BG50" s="181">
        <f t="shared" si="37"/>
        <v>0</v>
      </c>
      <c r="BH50" s="181">
        <f t="shared" si="38"/>
        <v>0</v>
      </c>
      <c r="BI50" s="187">
        <f t="shared" si="72"/>
        <v>0</v>
      </c>
      <c r="BJ50" s="184">
        <f t="shared" si="73"/>
        <v>0</v>
      </c>
      <c r="BK50" s="184">
        <f t="shared" si="74"/>
        <v>0</v>
      </c>
      <c r="BL50" s="187">
        <f t="shared" si="75"/>
        <v>0</v>
      </c>
    </row>
    <row r="51" spans="1:64" customFormat="1" ht="14.4" x14ac:dyDescent="0.3">
      <c r="A51" s="9">
        <v>43</v>
      </c>
      <c r="B51" s="3" t="s">
        <v>436</v>
      </c>
      <c r="C51" s="6" t="s">
        <v>43</v>
      </c>
      <c r="D51" s="2" t="s">
        <v>202</v>
      </c>
      <c r="E51" s="1">
        <v>2026</v>
      </c>
      <c r="F51" s="5" t="s">
        <v>576</v>
      </c>
      <c r="G51" s="10"/>
      <c r="H51" s="181">
        <f t="shared" si="79"/>
        <v>0</v>
      </c>
      <c r="I51" s="181">
        <f t="shared" si="18"/>
        <v>0</v>
      </c>
      <c r="J51" s="181">
        <f t="shared" si="19"/>
        <v>0</v>
      </c>
      <c r="K51" s="181">
        <f t="shared" si="20"/>
        <v>0</v>
      </c>
      <c r="L51" s="181">
        <f t="shared" si="59"/>
        <v>0</v>
      </c>
      <c r="M51" s="181">
        <f t="shared" si="60"/>
        <v>0</v>
      </c>
      <c r="N51" s="181">
        <f t="shared" si="61"/>
        <v>0</v>
      </c>
      <c r="O51" s="181">
        <f t="shared" si="13"/>
        <v>0</v>
      </c>
      <c r="P51" s="181">
        <f t="shared" si="21"/>
        <v>0</v>
      </c>
      <c r="Q51" s="181">
        <f t="shared" si="22"/>
        <v>0</v>
      </c>
      <c r="R51" s="181">
        <f t="shared" si="23"/>
        <v>0</v>
      </c>
      <c r="S51" s="184">
        <f t="shared" si="62"/>
        <v>0</v>
      </c>
      <c r="T51" s="184">
        <f t="shared" si="63"/>
        <v>0</v>
      </c>
      <c r="U51" s="184">
        <f t="shared" si="64"/>
        <v>0</v>
      </c>
      <c r="V51" s="184">
        <f t="shared" si="65"/>
        <v>0</v>
      </c>
      <c r="W51" s="184">
        <f t="shared" si="66"/>
        <v>0</v>
      </c>
      <c r="X51" s="185"/>
      <c r="Y51" s="185"/>
      <c r="Z51" s="185"/>
      <c r="AA51" s="185"/>
      <c r="AB51" s="181">
        <f t="shared" si="24"/>
        <v>0</v>
      </c>
      <c r="AC51" s="181">
        <f t="shared" si="25"/>
        <v>0</v>
      </c>
      <c r="AD51" s="181">
        <f t="shared" si="80"/>
        <v>0</v>
      </c>
      <c r="AE51" s="181">
        <f t="shared" si="26"/>
        <v>0</v>
      </c>
      <c r="AF51" s="181">
        <f t="shared" si="27"/>
        <v>0</v>
      </c>
      <c r="AG51" s="187">
        <f t="shared" si="28"/>
        <v>0</v>
      </c>
      <c r="AH51" s="185"/>
      <c r="AI51" s="185"/>
      <c r="AJ51" s="185"/>
      <c r="AK51" s="185"/>
      <c r="AL51" s="184">
        <f t="shared" si="67"/>
        <v>0</v>
      </c>
      <c r="AM51" s="181">
        <f t="shared" si="84"/>
        <v>0</v>
      </c>
      <c r="AN51" s="181">
        <f t="shared" si="29"/>
        <v>0</v>
      </c>
      <c r="AO51" s="181">
        <f t="shared" si="76"/>
        <v>0</v>
      </c>
      <c r="AP51" s="181">
        <f t="shared" si="85"/>
        <v>0</v>
      </c>
      <c r="AQ51" s="181">
        <f t="shared" si="86"/>
        <v>0</v>
      </c>
      <c r="AR51" s="181">
        <f t="shared" si="77"/>
        <v>0</v>
      </c>
      <c r="AS51" s="181">
        <f t="shared" si="68"/>
        <v>0</v>
      </c>
      <c r="AT51" s="181">
        <f t="shared" si="69"/>
        <v>0</v>
      </c>
      <c r="AU51" s="181">
        <f t="shared" si="30"/>
        <v>0</v>
      </c>
      <c r="AV51" s="181">
        <f t="shared" si="31"/>
        <v>0</v>
      </c>
      <c r="AW51" s="181">
        <f t="shared" si="70"/>
        <v>0</v>
      </c>
      <c r="AX51" s="181">
        <f t="shared" si="81"/>
        <v>0</v>
      </c>
      <c r="AY51" s="181">
        <f t="shared" si="33"/>
        <v>0</v>
      </c>
      <c r="AZ51" s="181">
        <f t="shared" si="34"/>
        <v>0</v>
      </c>
      <c r="BA51" s="181">
        <f t="shared" si="78"/>
        <v>0</v>
      </c>
      <c r="BB51" s="181">
        <f t="shared" si="35"/>
        <v>0</v>
      </c>
      <c r="BC51" s="181">
        <f t="shared" si="71"/>
        <v>0</v>
      </c>
      <c r="BD51" s="181">
        <f t="shared" si="82"/>
        <v>0</v>
      </c>
      <c r="BE51" s="181">
        <f t="shared" si="83"/>
        <v>0</v>
      </c>
      <c r="BF51" s="181">
        <f t="shared" si="36"/>
        <v>0</v>
      </c>
      <c r="BG51" s="181">
        <f t="shared" si="37"/>
        <v>0</v>
      </c>
      <c r="BH51" s="181">
        <f t="shared" si="38"/>
        <v>0</v>
      </c>
      <c r="BI51" s="187">
        <f t="shared" si="72"/>
        <v>0</v>
      </c>
      <c r="BJ51" s="184">
        <f t="shared" si="73"/>
        <v>0</v>
      </c>
      <c r="BK51" s="184">
        <f t="shared" si="74"/>
        <v>0</v>
      </c>
      <c r="BL51" s="187">
        <f t="shared" si="75"/>
        <v>0</v>
      </c>
    </row>
    <row r="52" spans="1:64" customFormat="1" ht="14.4" x14ac:dyDescent="0.3">
      <c r="A52" s="9">
        <v>44</v>
      </c>
      <c r="B52" s="3" t="s">
        <v>625</v>
      </c>
      <c r="C52" s="6" t="s">
        <v>43</v>
      </c>
      <c r="D52" s="2" t="s">
        <v>202</v>
      </c>
      <c r="E52" s="1">
        <v>2026</v>
      </c>
      <c r="F52" s="5" t="s">
        <v>576</v>
      </c>
      <c r="G52" s="10"/>
      <c r="H52" s="181">
        <f t="shared" si="79"/>
        <v>0</v>
      </c>
      <c r="I52" s="181">
        <f t="shared" si="18"/>
        <v>0</v>
      </c>
      <c r="J52" s="181">
        <f t="shared" si="19"/>
        <v>0</v>
      </c>
      <c r="K52" s="181">
        <f t="shared" si="20"/>
        <v>0</v>
      </c>
      <c r="L52" s="181">
        <f t="shared" si="59"/>
        <v>0</v>
      </c>
      <c r="M52" s="181">
        <f t="shared" si="60"/>
        <v>0</v>
      </c>
      <c r="N52" s="181">
        <f t="shared" si="61"/>
        <v>0</v>
      </c>
      <c r="O52" s="181">
        <f t="shared" si="13"/>
        <v>0</v>
      </c>
      <c r="P52" s="181">
        <f t="shared" si="21"/>
        <v>0</v>
      </c>
      <c r="Q52" s="181">
        <f t="shared" si="22"/>
        <v>0</v>
      </c>
      <c r="R52" s="181">
        <f t="shared" si="23"/>
        <v>0</v>
      </c>
      <c r="S52" s="184">
        <f t="shared" si="62"/>
        <v>0</v>
      </c>
      <c r="T52" s="184">
        <f t="shared" si="63"/>
        <v>0</v>
      </c>
      <c r="U52" s="184">
        <f t="shared" si="64"/>
        <v>0</v>
      </c>
      <c r="V52" s="184">
        <f t="shared" si="65"/>
        <v>0</v>
      </c>
      <c r="W52" s="184">
        <f t="shared" si="66"/>
        <v>0</v>
      </c>
      <c r="X52" s="185"/>
      <c r="Y52" s="185"/>
      <c r="Z52" s="185"/>
      <c r="AA52" s="185"/>
      <c r="AB52" s="181">
        <f t="shared" si="24"/>
        <v>0</v>
      </c>
      <c r="AC52" s="181">
        <f t="shared" si="25"/>
        <v>0</v>
      </c>
      <c r="AD52" s="181">
        <f t="shared" si="80"/>
        <v>0</v>
      </c>
      <c r="AE52" s="181">
        <f t="shared" si="26"/>
        <v>0</v>
      </c>
      <c r="AF52" s="181">
        <f t="shared" si="27"/>
        <v>0</v>
      </c>
      <c r="AG52" s="187">
        <f t="shared" si="28"/>
        <v>0</v>
      </c>
      <c r="AH52" s="185"/>
      <c r="AI52" s="185"/>
      <c r="AJ52" s="185"/>
      <c r="AK52" s="185"/>
      <c r="AL52" s="184">
        <f t="shared" si="67"/>
        <v>0</v>
      </c>
      <c r="AM52" s="181">
        <f t="shared" si="84"/>
        <v>0</v>
      </c>
      <c r="AN52" s="181">
        <f t="shared" si="29"/>
        <v>0</v>
      </c>
      <c r="AO52" s="181">
        <f t="shared" si="76"/>
        <v>0</v>
      </c>
      <c r="AP52" s="181">
        <f t="shared" si="85"/>
        <v>0</v>
      </c>
      <c r="AQ52" s="181">
        <f t="shared" si="86"/>
        <v>0</v>
      </c>
      <c r="AR52" s="181">
        <f t="shared" si="77"/>
        <v>0</v>
      </c>
      <c r="AS52" s="181">
        <f t="shared" si="68"/>
        <v>0</v>
      </c>
      <c r="AT52" s="181">
        <f t="shared" si="69"/>
        <v>0</v>
      </c>
      <c r="AU52" s="181">
        <f t="shared" si="30"/>
        <v>0</v>
      </c>
      <c r="AV52" s="181">
        <f t="shared" si="31"/>
        <v>0</v>
      </c>
      <c r="AW52" s="181">
        <f t="shared" si="70"/>
        <v>0</v>
      </c>
      <c r="AX52" s="181">
        <f t="shared" si="81"/>
        <v>0</v>
      </c>
      <c r="AY52" s="181">
        <f t="shared" si="33"/>
        <v>0</v>
      </c>
      <c r="AZ52" s="181">
        <f t="shared" si="34"/>
        <v>0</v>
      </c>
      <c r="BA52" s="181">
        <f t="shared" si="78"/>
        <v>0</v>
      </c>
      <c r="BB52" s="181">
        <f t="shared" si="35"/>
        <v>0</v>
      </c>
      <c r="BC52" s="181">
        <f t="shared" si="71"/>
        <v>0</v>
      </c>
      <c r="BD52" s="181">
        <f t="shared" si="82"/>
        <v>0</v>
      </c>
      <c r="BE52" s="181">
        <f t="shared" si="83"/>
        <v>0</v>
      </c>
      <c r="BF52" s="181">
        <f t="shared" si="36"/>
        <v>0</v>
      </c>
      <c r="BG52" s="181">
        <f t="shared" si="37"/>
        <v>0</v>
      </c>
      <c r="BH52" s="181">
        <f t="shared" si="38"/>
        <v>0</v>
      </c>
      <c r="BI52" s="187">
        <f t="shared" si="72"/>
        <v>0</v>
      </c>
      <c r="BJ52" s="184">
        <f t="shared" si="73"/>
        <v>0</v>
      </c>
      <c r="BK52" s="184">
        <f t="shared" si="74"/>
        <v>0</v>
      </c>
      <c r="BL52" s="187">
        <f t="shared" si="75"/>
        <v>0</v>
      </c>
    </row>
    <row r="53" spans="1:64" customFormat="1" ht="14.4" x14ac:dyDescent="0.3">
      <c r="A53" s="9">
        <v>45</v>
      </c>
      <c r="B53" s="3" t="s">
        <v>629</v>
      </c>
      <c r="C53" s="6" t="s">
        <v>43</v>
      </c>
      <c r="D53" s="2" t="s">
        <v>202</v>
      </c>
      <c r="E53" s="1">
        <v>2026</v>
      </c>
      <c r="F53" s="5" t="s">
        <v>576</v>
      </c>
      <c r="G53" s="10"/>
      <c r="H53" s="181">
        <f t="shared" si="79"/>
        <v>0</v>
      </c>
      <c r="I53" s="181">
        <f t="shared" si="18"/>
        <v>0</v>
      </c>
      <c r="J53" s="181">
        <f t="shared" si="19"/>
        <v>0</v>
      </c>
      <c r="K53" s="181">
        <f t="shared" si="20"/>
        <v>0</v>
      </c>
      <c r="L53" s="181">
        <f t="shared" si="59"/>
        <v>0</v>
      </c>
      <c r="M53" s="181">
        <f t="shared" si="60"/>
        <v>0</v>
      </c>
      <c r="N53" s="181">
        <f t="shared" si="61"/>
        <v>0</v>
      </c>
      <c r="O53" s="181">
        <f t="shared" si="13"/>
        <v>0</v>
      </c>
      <c r="P53" s="181">
        <f t="shared" si="21"/>
        <v>0</v>
      </c>
      <c r="Q53" s="181">
        <f t="shared" si="22"/>
        <v>0</v>
      </c>
      <c r="R53" s="181">
        <f t="shared" si="23"/>
        <v>0</v>
      </c>
      <c r="S53" s="184">
        <f t="shared" si="62"/>
        <v>0</v>
      </c>
      <c r="T53" s="184">
        <f t="shared" si="63"/>
        <v>0</v>
      </c>
      <c r="U53" s="184">
        <f t="shared" si="64"/>
        <v>0</v>
      </c>
      <c r="V53" s="184">
        <f t="shared" si="65"/>
        <v>0</v>
      </c>
      <c r="W53" s="184">
        <f t="shared" si="66"/>
        <v>0</v>
      </c>
      <c r="X53" s="185"/>
      <c r="Y53" s="185"/>
      <c r="Z53" s="185"/>
      <c r="AA53" s="185"/>
      <c r="AB53" s="181">
        <f t="shared" si="24"/>
        <v>0</v>
      </c>
      <c r="AC53" s="181">
        <f t="shared" si="25"/>
        <v>0</v>
      </c>
      <c r="AD53" s="181">
        <f t="shared" si="80"/>
        <v>0</v>
      </c>
      <c r="AE53" s="181">
        <f t="shared" si="26"/>
        <v>0</v>
      </c>
      <c r="AF53" s="181">
        <f t="shared" si="27"/>
        <v>0</v>
      </c>
      <c r="AG53" s="187">
        <f t="shared" si="28"/>
        <v>0</v>
      </c>
      <c r="AH53" s="185"/>
      <c r="AI53" s="185"/>
      <c r="AJ53" s="185"/>
      <c r="AK53" s="185"/>
      <c r="AL53" s="184">
        <f t="shared" si="67"/>
        <v>0</v>
      </c>
      <c r="AM53" s="181">
        <f t="shared" si="84"/>
        <v>0</v>
      </c>
      <c r="AN53" s="181">
        <f t="shared" si="29"/>
        <v>0</v>
      </c>
      <c r="AO53" s="181">
        <f t="shared" si="76"/>
        <v>0</v>
      </c>
      <c r="AP53" s="181">
        <f t="shared" si="85"/>
        <v>0</v>
      </c>
      <c r="AQ53" s="181">
        <f t="shared" si="86"/>
        <v>0</v>
      </c>
      <c r="AR53" s="181">
        <f t="shared" si="77"/>
        <v>0</v>
      </c>
      <c r="AS53" s="181">
        <f t="shared" si="68"/>
        <v>0</v>
      </c>
      <c r="AT53" s="181">
        <f t="shared" si="69"/>
        <v>0</v>
      </c>
      <c r="AU53" s="181">
        <f t="shared" si="30"/>
        <v>0</v>
      </c>
      <c r="AV53" s="181">
        <f t="shared" si="31"/>
        <v>0</v>
      </c>
      <c r="AW53" s="181">
        <f t="shared" si="70"/>
        <v>0</v>
      </c>
      <c r="AX53" s="181">
        <f t="shared" si="81"/>
        <v>0</v>
      </c>
      <c r="AY53" s="181">
        <f t="shared" si="33"/>
        <v>0</v>
      </c>
      <c r="AZ53" s="181">
        <f t="shared" si="34"/>
        <v>0</v>
      </c>
      <c r="BA53" s="181">
        <f t="shared" si="78"/>
        <v>0</v>
      </c>
      <c r="BB53" s="181">
        <f t="shared" si="35"/>
        <v>0</v>
      </c>
      <c r="BC53" s="181">
        <f t="shared" si="71"/>
        <v>0</v>
      </c>
      <c r="BD53" s="181">
        <f t="shared" si="82"/>
        <v>0</v>
      </c>
      <c r="BE53" s="181">
        <f t="shared" si="83"/>
        <v>0</v>
      </c>
      <c r="BF53" s="181">
        <f t="shared" si="36"/>
        <v>0</v>
      </c>
      <c r="BG53" s="181">
        <f t="shared" si="37"/>
        <v>0</v>
      </c>
      <c r="BH53" s="181">
        <f t="shared" si="38"/>
        <v>0</v>
      </c>
      <c r="BI53" s="187">
        <f t="shared" si="72"/>
        <v>0</v>
      </c>
      <c r="BJ53" s="184">
        <f t="shared" si="73"/>
        <v>0</v>
      </c>
      <c r="BK53" s="184">
        <f t="shared" si="74"/>
        <v>0</v>
      </c>
      <c r="BL53" s="187">
        <f t="shared" si="75"/>
        <v>0</v>
      </c>
    </row>
    <row r="54" spans="1:64" customFormat="1" ht="14.4" x14ac:dyDescent="0.3">
      <c r="A54" s="9">
        <v>46</v>
      </c>
      <c r="B54" s="3" t="s">
        <v>628</v>
      </c>
      <c r="C54" s="6" t="s">
        <v>43</v>
      </c>
      <c r="D54" s="2" t="s">
        <v>202</v>
      </c>
      <c r="E54" s="1">
        <v>2026</v>
      </c>
      <c r="F54" s="5" t="s">
        <v>576</v>
      </c>
      <c r="G54" s="10"/>
      <c r="H54" s="181">
        <f t="shared" si="79"/>
        <v>0</v>
      </c>
      <c r="I54" s="181">
        <f t="shared" si="18"/>
        <v>0</v>
      </c>
      <c r="J54" s="181">
        <f t="shared" si="19"/>
        <v>0</v>
      </c>
      <c r="K54" s="181">
        <f t="shared" si="20"/>
        <v>0</v>
      </c>
      <c r="L54" s="181">
        <f t="shared" si="59"/>
        <v>0</v>
      </c>
      <c r="M54" s="181">
        <f t="shared" si="60"/>
        <v>0</v>
      </c>
      <c r="N54" s="181">
        <f t="shared" si="61"/>
        <v>0</v>
      </c>
      <c r="O54" s="181">
        <f t="shared" si="13"/>
        <v>0</v>
      </c>
      <c r="P54" s="181">
        <f t="shared" si="21"/>
        <v>0</v>
      </c>
      <c r="Q54" s="181">
        <f t="shared" si="22"/>
        <v>0</v>
      </c>
      <c r="R54" s="181">
        <f t="shared" si="23"/>
        <v>0</v>
      </c>
      <c r="S54" s="184">
        <f t="shared" si="62"/>
        <v>0</v>
      </c>
      <c r="T54" s="184">
        <f t="shared" si="63"/>
        <v>0</v>
      </c>
      <c r="U54" s="184">
        <f t="shared" si="64"/>
        <v>0</v>
      </c>
      <c r="V54" s="184">
        <f t="shared" si="65"/>
        <v>0</v>
      </c>
      <c r="W54" s="184">
        <f t="shared" si="66"/>
        <v>0</v>
      </c>
      <c r="X54" s="185"/>
      <c r="Y54" s="185"/>
      <c r="Z54" s="185"/>
      <c r="AA54" s="185"/>
      <c r="AB54" s="181">
        <f t="shared" si="24"/>
        <v>0</v>
      </c>
      <c r="AC54" s="181">
        <f t="shared" si="25"/>
        <v>0</v>
      </c>
      <c r="AD54" s="181">
        <f t="shared" si="80"/>
        <v>0</v>
      </c>
      <c r="AE54" s="181">
        <f t="shared" si="26"/>
        <v>0</v>
      </c>
      <c r="AF54" s="181">
        <f t="shared" si="27"/>
        <v>0</v>
      </c>
      <c r="AG54" s="187">
        <f t="shared" si="28"/>
        <v>0</v>
      </c>
      <c r="AH54" s="185"/>
      <c r="AI54" s="185"/>
      <c r="AJ54" s="185"/>
      <c r="AK54" s="185"/>
      <c r="AL54" s="184">
        <f t="shared" si="67"/>
        <v>0</v>
      </c>
      <c r="AM54" s="181">
        <f t="shared" si="84"/>
        <v>0</v>
      </c>
      <c r="AN54" s="181">
        <f t="shared" si="29"/>
        <v>0</v>
      </c>
      <c r="AO54" s="181">
        <f t="shared" si="76"/>
        <v>0</v>
      </c>
      <c r="AP54" s="181">
        <f t="shared" si="85"/>
        <v>0</v>
      </c>
      <c r="AQ54" s="181">
        <f t="shared" si="86"/>
        <v>0</v>
      </c>
      <c r="AR54" s="181">
        <f t="shared" si="77"/>
        <v>0</v>
      </c>
      <c r="AS54" s="181">
        <f t="shared" si="68"/>
        <v>0</v>
      </c>
      <c r="AT54" s="181">
        <f t="shared" si="69"/>
        <v>0</v>
      </c>
      <c r="AU54" s="181">
        <f t="shared" si="30"/>
        <v>0</v>
      </c>
      <c r="AV54" s="181">
        <f t="shared" si="31"/>
        <v>0</v>
      </c>
      <c r="AW54" s="181">
        <f t="shared" si="70"/>
        <v>0</v>
      </c>
      <c r="AX54" s="181">
        <f t="shared" si="81"/>
        <v>0</v>
      </c>
      <c r="AY54" s="181">
        <f t="shared" si="33"/>
        <v>0</v>
      </c>
      <c r="AZ54" s="181">
        <f t="shared" si="34"/>
        <v>0</v>
      </c>
      <c r="BA54" s="181">
        <f t="shared" si="78"/>
        <v>0</v>
      </c>
      <c r="BB54" s="181">
        <f t="shared" si="35"/>
        <v>0</v>
      </c>
      <c r="BC54" s="181">
        <f t="shared" si="71"/>
        <v>0</v>
      </c>
      <c r="BD54" s="181">
        <f t="shared" si="82"/>
        <v>0</v>
      </c>
      <c r="BE54" s="181">
        <f t="shared" si="83"/>
        <v>0</v>
      </c>
      <c r="BF54" s="181">
        <f t="shared" si="36"/>
        <v>0</v>
      </c>
      <c r="BG54" s="181">
        <f t="shared" si="37"/>
        <v>0</v>
      </c>
      <c r="BH54" s="181">
        <f t="shared" si="38"/>
        <v>0</v>
      </c>
      <c r="BI54" s="187">
        <f t="shared" si="72"/>
        <v>0</v>
      </c>
      <c r="BJ54" s="184">
        <f t="shared" si="73"/>
        <v>0</v>
      </c>
      <c r="BK54" s="184">
        <f t="shared" si="74"/>
        <v>0</v>
      </c>
      <c r="BL54" s="187">
        <f t="shared" si="75"/>
        <v>0</v>
      </c>
    </row>
    <row r="55" spans="1:64" customFormat="1" ht="14.4" x14ac:dyDescent="0.3">
      <c r="A55" s="9">
        <v>47</v>
      </c>
      <c r="B55" s="3" t="s">
        <v>658</v>
      </c>
      <c r="C55" s="6" t="s">
        <v>43</v>
      </c>
      <c r="D55" s="2" t="s">
        <v>202</v>
      </c>
      <c r="E55" s="1">
        <v>2026</v>
      </c>
      <c r="F55" s="5" t="s">
        <v>656</v>
      </c>
      <c r="G55" s="10"/>
      <c r="H55" s="181">
        <f t="shared" si="79"/>
        <v>0</v>
      </c>
      <c r="I55" s="181">
        <f t="shared" si="18"/>
        <v>0</v>
      </c>
      <c r="J55" s="181">
        <f t="shared" si="19"/>
        <v>0</v>
      </c>
      <c r="K55" s="181">
        <f t="shared" si="20"/>
        <v>0</v>
      </c>
      <c r="L55" s="181">
        <f t="shared" si="59"/>
        <v>0</v>
      </c>
      <c r="M55" s="181">
        <f t="shared" si="60"/>
        <v>0</v>
      </c>
      <c r="N55" s="181">
        <f t="shared" si="61"/>
        <v>0</v>
      </c>
      <c r="O55" s="181">
        <f t="shared" si="13"/>
        <v>0</v>
      </c>
      <c r="P55" s="181">
        <f t="shared" si="21"/>
        <v>0</v>
      </c>
      <c r="Q55" s="181">
        <f t="shared" si="22"/>
        <v>0</v>
      </c>
      <c r="R55" s="181">
        <f t="shared" si="23"/>
        <v>0</v>
      </c>
      <c r="S55" s="184">
        <f t="shared" si="62"/>
        <v>0</v>
      </c>
      <c r="T55" s="184">
        <f t="shared" si="63"/>
        <v>0</v>
      </c>
      <c r="U55" s="184">
        <f t="shared" si="64"/>
        <v>0</v>
      </c>
      <c r="V55" s="184">
        <f t="shared" si="65"/>
        <v>0</v>
      </c>
      <c r="W55" s="184">
        <f t="shared" si="66"/>
        <v>0</v>
      </c>
      <c r="X55" s="185"/>
      <c r="Y55" s="185"/>
      <c r="Z55" s="185"/>
      <c r="AA55" s="185"/>
      <c r="AB55" s="181">
        <f t="shared" si="24"/>
        <v>0</v>
      </c>
      <c r="AC55" s="181">
        <f t="shared" si="25"/>
        <v>0</v>
      </c>
      <c r="AD55" s="181">
        <f t="shared" si="80"/>
        <v>0</v>
      </c>
      <c r="AE55" s="181">
        <f t="shared" si="26"/>
        <v>0</v>
      </c>
      <c r="AF55" s="181">
        <f t="shared" si="27"/>
        <v>0</v>
      </c>
      <c r="AG55" s="187">
        <f t="shared" si="28"/>
        <v>0</v>
      </c>
      <c r="AH55" s="185"/>
      <c r="AI55" s="185"/>
      <c r="AJ55" s="185"/>
      <c r="AK55" s="185"/>
      <c r="AL55" s="184">
        <f t="shared" si="67"/>
        <v>0</v>
      </c>
      <c r="AM55" s="181">
        <f t="shared" si="84"/>
        <v>0</v>
      </c>
      <c r="AN55" s="181">
        <f t="shared" si="29"/>
        <v>0</v>
      </c>
      <c r="AO55" s="181">
        <f t="shared" si="76"/>
        <v>0</v>
      </c>
      <c r="AP55" s="181">
        <f t="shared" si="85"/>
        <v>0</v>
      </c>
      <c r="AQ55" s="181">
        <f t="shared" si="86"/>
        <v>0</v>
      </c>
      <c r="AR55" s="181">
        <f t="shared" si="77"/>
        <v>0</v>
      </c>
      <c r="AS55" s="181">
        <f t="shared" si="68"/>
        <v>0</v>
      </c>
      <c r="AT55" s="181">
        <f t="shared" si="69"/>
        <v>0</v>
      </c>
      <c r="AU55" s="181">
        <f t="shared" si="30"/>
        <v>0</v>
      </c>
      <c r="AV55" s="181">
        <f t="shared" si="31"/>
        <v>0</v>
      </c>
      <c r="AW55" s="181">
        <f t="shared" si="70"/>
        <v>0</v>
      </c>
      <c r="AX55" s="181">
        <f t="shared" si="81"/>
        <v>0</v>
      </c>
      <c r="AY55" s="181">
        <f t="shared" si="33"/>
        <v>0</v>
      </c>
      <c r="AZ55" s="181">
        <f t="shared" si="34"/>
        <v>0</v>
      </c>
      <c r="BA55" s="181">
        <f t="shared" si="78"/>
        <v>0</v>
      </c>
      <c r="BB55" s="181">
        <f t="shared" si="35"/>
        <v>0</v>
      </c>
      <c r="BC55" s="181">
        <f t="shared" si="71"/>
        <v>0</v>
      </c>
      <c r="BD55" s="181">
        <f t="shared" si="82"/>
        <v>0</v>
      </c>
      <c r="BE55" s="181">
        <f t="shared" si="83"/>
        <v>0</v>
      </c>
      <c r="BF55" s="181">
        <f t="shared" si="36"/>
        <v>0</v>
      </c>
      <c r="BG55" s="181">
        <f t="shared" si="37"/>
        <v>0</v>
      </c>
      <c r="BH55" s="181">
        <f t="shared" si="38"/>
        <v>0</v>
      </c>
      <c r="BI55" s="187">
        <f t="shared" si="72"/>
        <v>0</v>
      </c>
      <c r="BJ55" s="184">
        <f t="shared" si="73"/>
        <v>0</v>
      </c>
      <c r="BK55" s="184">
        <f t="shared" si="74"/>
        <v>0</v>
      </c>
      <c r="BL55" s="187">
        <f t="shared" si="75"/>
        <v>0</v>
      </c>
    </row>
    <row r="56" spans="1:64" customFormat="1" ht="14.4" x14ac:dyDescent="0.3">
      <c r="A56" s="9">
        <v>48</v>
      </c>
      <c r="B56" s="4" t="s">
        <v>657</v>
      </c>
      <c r="C56" s="6" t="s">
        <v>43</v>
      </c>
      <c r="D56" s="2" t="s">
        <v>202</v>
      </c>
      <c r="E56" s="1">
        <v>2026</v>
      </c>
      <c r="F56" s="5" t="s">
        <v>659</v>
      </c>
      <c r="G56" s="10"/>
      <c r="H56" s="181">
        <f t="shared" si="79"/>
        <v>0</v>
      </c>
      <c r="I56" s="181">
        <f t="shared" si="18"/>
        <v>0</v>
      </c>
      <c r="J56" s="181">
        <f t="shared" si="19"/>
        <v>0</v>
      </c>
      <c r="K56" s="181">
        <f t="shared" si="20"/>
        <v>0</v>
      </c>
      <c r="L56" s="181">
        <f t="shared" si="59"/>
        <v>0</v>
      </c>
      <c r="M56" s="181">
        <f t="shared" si="60"/>
        <v>0</v>
      </c>
      <c r="N56" s="181">
        <f t="shared" si="61"/>
        <v>0</v>
      </c>
      <c r="O56" s="181">
        <f t="shared" si="13"/>
        <v>0</v>
      </c>
      <c r="P56" s="181">
        <f t="shared" si="21"/>
        <v>0</v>
      </c>
      <c r="Q56" s="181">
        <f t="shared" si="22"/>
        <v>0</v>
      </c>
      <c r="R56" s="181">
        <f t="shared" si="23"/>
        <v>0</v>
      </c>
      <c r="S56" s="184">
        <f t="shared" si="62"/>
        <v>0</v>
      </c>
      <c r="T56" s="184">
        <f t="shared" si="63"/>
        <v>0</v>
      </c>
      <c r="U56" s="184">
        <f t="shared" si="64"/>
        <v>0</v>
      </c>
      <c r="V56" s="184">
        <f t="shared" si="65"/>
        <v>0</v>
      </c>
      <c r="W56" s="184">
        <f t="shared" si="66"/>
        <v>0</v>
      </c>
      <c r="X56" s="185"/>
      <c r="Y56" s="185"/>
      <c r="Z56" s="185"/>
      <c r="AA56" s="185"/>
      <c r="AB56" s="181">
        <f t="shared" si="24"/>
        <v>0</v>
      </c>
      <c r="AC56" s="181">
        <f t="shared" si="25"/>
        <v>0</v>
      </c>
      <c r="AD56" s="181">
        <f t="shared" si="80"/>
        <v>0</v>
      </c>
      <c r="AE56" s="181">
        <f t="shared" si="26"/>
        <v>0</v>
      </c>
      <c r="AF56" s="181">
        <f t="shared" si="27"/>
        <v>0</v>
      </c>
      <c r="AG56" s="187">
        <f t="shared" si="28"/>
        <v>0</v>
      </c>
      <c r="AH56" s="185"/>
      <c r="AI56" s="185"/>
      <c r="AJ56" s="185"/>
      <c r="AK56" s="185"/>
      <c r="AL56" s="184">
        <f t="shared" si="67"/>
        <v>0</v>
      </c>
      <c r="AM56" s="181">
        <f t="shared" si="84"/>
        <v>0</v>
      </c>
      <c r="AN56" s="181">
        <f t="shared" si="29"/>
        <v>0</v>
      </c>
      <c r="AO56" s="181">
        <f t="shared" si="76"/>
        <v>0</v>
      </c>
      <c r="AP56" s="181">
        <f t="shared" si="85"/>
        <v>0</v>
      </c>
      <c r="AQ56" s="181">
        <f t="shared" si="86"/>
        <v>0</v>
      </c>
      <c r="AR56" s="181">
        <f t="shared" si="77"/>
        <v>0</v>
      </c>
      <c r="AS56" s="181">
        <f t="shared" si="68"/>
        <v>0</v>
      </c>
      <c r="AT56" s="181">
        <f t="shared" si="69"/>
        <v>0</v>
      </c>
      <c r="AU56" s="181">
        <f t="shared" si="30"/>
        <v>0</v>
      </c>
      <c r="AV56" s="181">
        <f t="shared" si="31"/>
        <v>0</v>
      </c>
      <c r="AW56" s="181">
        <f t="shared" si="70"/>
        <v>0</v>
      </c>
      <c r="AX56" s="181">
        <f t="shared" si="81"/>
        <v>0</v>
      </c>
      <c r="AY56" s="181">
        <f t="shared" si="33"/>
        <v>0</v>
      </c>
      <c r="AZ56" s="181">
        <f t="shared" si="34"/>
        <v>0</v>
      </c>
      <c r="BA56" s="181">
        <f t="shared" si="78"/>
        <v>0</v>
      </c>
      <c r="BB56" s="181">
        <f t="shared" si="35"/>
        <v>0</v>
      </c>
      <c r="BC56" s="181">
        <f t="shared" si="71"/>
        <v>0</v>
      </c>
      <c r="BD56" s="181">
        <f t="shared" si="82"/>
        <v>0</v>
      </c>
      <c r="BE56" s="181">
        <f t="shared" si="83"/>
        <v>0</v>
      </c>
      <c r="BF56" s="181">
        <f t="shared" si="36"/>
        <v>0</v>
      </c>
      <c r="BG56" s="181">
        <f t="shared" si="37"/>
        <v>0</v>
      </c>
      <c r="BH56" s="181">
        <f t="shared" si="38"/>
        <v>0</v>
      </c>
      <c r="BI56" s="187">
        <f t="shared" si="72"/>
        <v>0</v>
      </c>
      <c r="BJ56" s="184">
        <f t="shared" si="73"/>
        <v>0</v>
      </c>
      <c r="BK56" s="184">
        <f t="shared" si="74"/>
        <v>0</v>
      </c>
      <c r="BL56" s="187">
        <f t="shared" si="75"/>
        <v>0</v>
      </c>
    </row>
    <row r="57" spans="1:64" customFormat="1" ht="14.4" x14ac:dyDescent="0.3">
      <c r="A57" s="9">
        <v>49</v>
      </c>
      <c r="B57" s="3" t="s">
        <v>623</v>
      </c>
      <c r="C57" s="6" t="s">
        <v>43</v>
      </c>
      <c r="D57" s="2" t="s">
        <v>202</v>
      </c>
      <c r="E57" s="1">
        <v>2027</v>
      </c>
      <c r="F57" s="5" t="s">
        <v>626</v>
      </c>
      <c r="G57" s="10"/>
      <c r="H57" s="181">
        <f t="shared" si="79"/>
        <v>0</v>
      </c>
      <c r="I57" s="181">
        <f t="shared" si="18"/>
        <v>0</v>
      </c>
      <c r="J57" s="181">
        <f t="shared" si="19"/>
        <v>0</v>
      </c>
      <c r="K57" s="181">
        <f t="shared" si="20"/>
        <v>0</v>
      </c>
      <c r="L57" s="181">
        <f t="shared" si="59"/>
        <v>0</v>
      </c>
      <c r="M57" s="181">
        <f t="shared" si="60"/>
        <v>0</v>
      </c>
      <c r="N57" s="181">
        <f t="shared" si="61"/>
        <v>0</v>
      </c>
      <c r="O57" s="181">
        <f t="shared" si="13"/>
        <v>0</v>
      </c>
      <c r="P57" s="181">
        <f t="shared" si="21"/>
        <v>0</v>
      </c>
      <c r="Q57" s="181">
        <f t="shared" si="22"/>
        <v>0</v>
      </c>
      <c r="R57" s="181">
        <f t="shared" si="23"/>
        <v>0</v>
      </c>
      <c r="S57" s="184">
        <f t="shared" si="62"/>
        <v>0</v>
      </c>
      <c r="T57" s="184">
        <f t="shared" si="63"/>
        <v>0</v>
      </c>
      <c r="U57" s="184">
        <f t="shared" si="64"/>
        <v>0</v>
      </c>
      <c r="V57" s="184">
        <f t="shared" si="65"/>
        <v>0</v>
      </c>
      <c r="W57" s="184">
        <f t="shared" si="66"/>
        <v>0</v>
      </c>
      <c r="X57" s="185"/>
      <c r="Y57" s="185"/>
      <c r="Z57" s="185"/>
      <c r="AA57" s="185"/>
      <c r="AB57" s="181">
        <f t="shared" ref="AB57:AB88" si="87">AA57*J57</f>
        <v>0</v>
      </c>
      <c r="AC57" s="181">
        <f t="shared" ref="AC57:AC88" si="88">Y57*I57</f>
        <v>0</v>
      </c>
      <c r="AD57" s="181">
        <f t="shared" si="80"/>
        <v>0</v>
      </c>
      <c r="AE57" s="181">
        <f t="shared" ref="AE57:AE88" si="89">X57*I57</f>
        <v>0</v>
      </c>
      <c r="AF57" s="181">
        <f t="shared" ref="AF57:AF88" si="90">Z57*J57</f>
        <v>0</v>
      </c>
      <c r="AG57" s="187">
        <f t="shared" ref="AG57:AG88" si="91">IF(W57*H57=0,0,((AH57*X57*I57+AI57*Z57*J57)/(X57*I57+Z57*J57)))</f>
        <v>0</v>
      </c>
      <c r="AH57" s="185"/>
      <c r="AI57" s="185"/>
      <c r="AJ57" s="185"/>
      <c r="AK57" s="185"/>
      <c r="AL57" s="184">
        <f t="shared" si="67"/>
        <v>0</v>
      </c>
      <c r="AM57" s="181">
        <f t="shared" si="84"/>
        <v>0</v>
      </c>
      <c r="AN57" s="181">
        <f t="shared" ref="AN57:AN88" si="92">J57*(1-Z57-AA57)*AK57</f>
        <v>0</v>
      </c>
      <c r="AO57" s="181">
        <f t="shared" si="76"/>
        <v>0</v>
      </c>
      <c r="AP57" s="181">
        <f t="shared" si="85"/>
        <v>0</v>
      </c>
      <c r="AQ57" s="181">
        <f t="shared" si="86"/>
        <v>0</v>
      </c>
      <c r="AR57" s="181">
        <f t="shared" si="77"/>
        <v>0</v>
      </c>
      <c r="AS57" s="181">
        <f t="shared" si="68"/>
        <v>0</v>
      </c>
      <c r="AT57" s="181">
        <f t="shared" si="69"/>
        <v>0</v>
      </c>
      <c r="AU57" s="181">
        <f t="shared" ref="AU57:AU72" si="93">I57*(1-X57-Y57)*X57*AH57</f>
        <v>0</v>
      </c>
      <c r="AV57" s="181">
        <f>AB57*X57*AH57</f>
        <v>0</v>
      </c>
      <c r="AW57" s="181">
        <f t="shared" si="70"/>
        <v>0</v>
      </c>
      <c r="AX57" s="181">
        <f t="shared" si="81"/>
        <v>0</v>
      </c>
      <c r="AY57" s="181">
        <f t="shared" ref="AY57:AY88" si="94">I57-AC57-AE57+AB57</f>
        <v>0</v>
      </c>
      <c r="AZ57" s="181">
        <f t="shared" ref="AZ57:AZ88" si="95">J57+AC57-AB57-AF57</f>
        <v>0</v>
      </c>
      <c r="BA57" s="181">
        <f t="shared" si="78"/>
        <v>0</v>
      </c>
      <c r="BB57" s="181">
        <f t="shared" ref="BB57:BB88" si="96">L57</f>
        <v>0</v>
      </c>
      <c r="BC57" s="181">
        <f t="shared" si="71"/>
        <v>0</v>
      </c>
      <c r="BD57" s="181">
        <f t="shared" si="82"/>
        <v>0</v>
      </c>
      <c r="BE57" s="181">
        <f t="shared" si="83"/>
        <v>0</v>
      </c>
      <c r="BF57" s="181">
        <f t="shared" ref="BF57:BF88" si="97">AU57+AV57</f>
        <v>0</v>
      </c>
      <c r="BG57" s="181">
        <f t="shared" ref="BG57:BG88" si="98">AM57 + AN57</f>
        <v>0</v>
      </c>
      <c r="BH57" s="181">
        <f t="shared" ref="BH57:BH88" si="99">AR57+AW57</f>
        <v>0</v>
      </c>
      <c r="BI57" s="187">
        <f t="shared" si="72"/>
        <v>0</v>
      </c>
      <c r="BJ57" s="184">
        <f t="shared" si="73"/>
        <v>0</v>
      </c>
      <c r="BK57" s="184">
        <f t="shared" si="74"/>
        <v>0</v>
      </c>
      <c r="BL57" s="187">
        <f t="shared" si="75"/>
        <v>0</v>
      </c>
    </row>
    <row r="58" spans="1:64" customFormat="1" ht="14.4" x14ac:dyDescent="0.3">
      <c r="A58" s="9">
        <v>50</v>
      </c>
      <c r="B58" s="3" t="s">
        <v>624</v>
      </c>
      <c r="C58" s="6" t="s">
        <v>43</v>
      </c>
      <c r="D58" s="2" t="s">
        <v>202</v>
      </c>
      <c r="E58" s="1">
        <v>2027</v>
      </c>
      <c r="F58" s="5" t="s">
        <v>626</v>
      </c>
      <c r="G58" s="10"/>
      <c r="H58" s="181">
        <f t="shared" si="79"/>
        <v>0</v>
      </c>
      <c r="I58" s="181">
        <f t="shared" si="18"/>
        <v>0</v>
      </c>
      <c r="J58" s="181">
        <f t="shared" si="19"/>
        <v>0</v>
      </c>
      <c r="K58" s="181">
        <f t="shared" si="20"/>
        <v>0</v>
      </c>
      <c r="L58" s="181">
        <f t="shared" si="59"/>
        <v>0</v>
      </c>
      <c r="M58" s="181">
        <f t="shared" si="60"/>
        <v>0</v>
      </c>
      <c r="N58" s="181">
        <f t="shared" si="61"/>
        <v>0</v>
      </c>
      <c r="O58" s="181">
        <f t="shared" si="13"/>
        <v>0</v>
      </c>
      <c r="P58" s="181">
        <f t="shared" si="21"/>
        <v>0</v>
      </c>
      <c r="Q58" s="181">
        <f t="shared" si="22"/>
        <v>0</v>
      </c>
      <c r="R58" s="181">
        <f t="shared" si="23"/>
        <v>0</v>
      </c>
      <c r="S58" s="184">
        <f t="shared" si="62"/>
        <v>0</v>
      </c>
      <c r="T58" s="184">
        <f t="shared" si="63"/>
        <v>0</v>
      </c>
      <c r="U58" s="184">
        <f t="shared" si="64"/>
        <v>0</v>
      </c>
      <c r="V58" s="184">
        <f t="shared" si="65"/>
        <v>0</v>
      </c>
      <c r="W58" s="184">
        <f t="shared" si="66"/>
        <v>0</v>
      </c>
      <c r="X58" s="185"/>
      <c r="Y58" s="185"/>
      <c r="Z58" s="185"/>
      <c r="AA58" s="185"/>
      <c r="AB58" s="181">
        <f t="shared" si="87"/>
        <v>0</v>
      </c>
      <c r="AC58" s="181">
        <f t="shared" si="88"/>
        <v>0</v>
      </c>
      <c r="AD58" s="181">
        <f t="shared" si="80"/>
        <v>0</v>
      </c>
      <c r="AE58" s="181">
        <f t="shared" si="89"/>
        <v>0</v>
      </c>
      <c r="AF58" s="181">
        <f t="shared" si="90"/>
        <v>0</v>
      </c>
      <c r="AG58" s="187">
        <f t="shared" si="91"/>
        <v>0</v>
      </c>
      <c r="AH58" s="185"/>
      <c r="AI58" s="185"/>
      <c r="AJ58" s="185"/>
      <c r="AK58" s="185"/>
      <c r="AL58" s="184">
        <f t="shared" si="67"/>
        <v>0</v>
      </c>
      <c r="AM58" s="181">
        <f t="shared" si="84"/>
        <v>0</v>
      </c>
      <c r="AN58" s="181">
        <f t="shared" si="92"/>
        <v>0</v>
      </c>
      <c r="AO58" s="181">
        <f t="shared" si="76"/>
        <v>0</v>
      </c>
      <c r="AP58" s="181">
        <f t="shared" si="85"/>
        <v>0</v>
      </c>
      <c r="AQ58" s="181">
        <f t="shared" si="86"/>
        <v>0</v>
      </c>
      <c r="AR58" s="181">
        <f t="shared" si="77"/>
        <v>0</v>
      </c>
      <c r="AS58" s="181">
        <f t="shared" si="68"/>
        <v>0</v>
      </c>
      <c r="AT58" s="181">
        <f t="shared" si="69"/>
        <v>0</v>
      </c>
      <c r="AU58" s="181">
        <f t="shared" si="93"/>
        <v>0</v>
      </c>
      <c r="AV58" s="181">
        <f t="shared" ref="AV58:AV72" si="100">AB58*X58*AH58</f>
        <v>0</v>
      </c>
      <c r="AW58" s="181">
        <f t="shared" si="70"/>
        <v>0</v>
      </c>
      <c r="AX58" s="181">
        <f t="shared" si="81"/>
        <v>0</v>
      </c>
      <c r="AY58" s="181">
        <f t="shared" si="94"/>
        <v>0</v>
      </c>
      <c r="AZ58" s="181">
        <f t="shared" si="95"/>
        <v>0</v>
      </c>
      <c r="BA58" s="181">
        <f t="shared" si="78"/>
        <v>0</v>
      </c>
      <c r="BB58" s="181">
        <f t="shared" si="96"/>
        <v>0</v>
      </c>
      <c r="BC58" s="181">
        <f t="shared" si="71"/>
        <v>0</v>
      </c>
      <c r="BD58" s="181">
        <f t="shared" si="82"/>
        <v>0</v>
      </c>
      <c r="BE58" s="181">
        <f t="shared" si="83"/>
        <v>0</v>
      </c>
      <c r="BF58" s="181">
        <f t="shared" si="97"/>
        <v>0</v>
      </c>
      <c r="BG58" s="181">
        <f t="shared" si="98"/>
        <v>0</v>
      </c>
      <c r="BH58" s="181">
        <f t="shared" si="99"/>
        <v>0</v>
      </c>
      <c r="BI58" s="187">
        <f t="shared" si="72"/>
        <v>0</v>
      </c>
      <c r="BJ58" s="184">
        <f t="shared" si="73"/>
        <v>0</v>
      </c>
      <c r="BK58" s="184">
        <f t="shared" si="74"/>
        <v>0</v>
      </c>
      <c r="BL58" s="187">
        <f t="shared" si="75"/>
        <v>0</v>
      </c>
    </row>
    <row r="59" spans="1:64" customFormat="1" ht="14.4" x14ac:dyDescent="0.3">
      <c r="A59" s="9">
        <v>51</v>
      </c>
      <c r="B59" s="3" t="s">
        <v>627</v>
      </c>
      <c r="C59" s="6" t="s">
        <v>43</v>
      </c>
      <c r="D59" s="2" t="s">
        <v>202</v>
      </c>
      <c r="E59" s="1">
        <v>2027</v>
      </c>
      <c r="F59" s="5" t="s">
        <v>626</v>
      </c>
      <c r="G59" s="10"/>
      <c r="H59" s="181">
        <f t="shared" si="79"/>
        <v>0</v>
      </c>
      <c r="I59" s="181">
        <f t="shared" si="18"/>
        <v>0</v>
      </c>
      <c r="J59" s="181">
        <f t="shared" si="19"/>
        <v>0</v>
      </c>
      <c r="K59" s="181">
        <f t="shared" si="20"/>
        <v>0</v>
      </c>
      <c r="L59" s="181">
        <f t="shared" si="59"/>
        <v>0</v>
      </c>
      <c r="M59" s="181">
        <f t="shared" si="60"/>
        <v>0</v>
      </c>
      <c r="N59" s="181">
        <f t="shared" si="61"/>
        <v>0</v>
      </c>
      <c r="O59" s="181">
        <f t="shared" si="13"/>
        <v>0</v>
      </c>
      <c r="P59" s="181">
        <f t="shared" si="21"/>
        <v>0</v>
      </c>
      <c r="Q59" s="181">
        <f t="shared" si="22"/>
        <v>0</v>
      </c>
      <c r="R59" s="181">
        <f t="shared" si="23"/>
        <v>0</v>
      </c>
      <c r="S59" s="184">
        <f t="shared" si="62"/>
        <v>0</v>
      </c>
      <c r="T59" s="184">
        <f t="shared" si="63"/>
        <v>0</v>
      </c>
      <c r="U59" s="184">
        <f t="shared" si="64"/>
        <v>0</v>
      </c>
      <c r="V59" s="184">
        <f t="shared" si="65"/>
        <v>0</v>
      </c>
      <c r="W59" s="184">
        <f t="shared" si="66"/>
        <v>0</v>
      </c>
      <c r="X59" s="185"/>
      <c r="Y59" s="185"/>
      <c r="Z59" s="185"/>
      <c r="AA59" s="185"/>
      <c r="AB59" s="181">
        <f t="shared" si="87"/>
        <v>0</v>
      </c>
      <c r="AC59" s="181">
        <f t="shared" si="88"/>
        <v>0</v>
      </c>
      <c r="AD59" s="181">
        <f t="shared" si="80"/>
        <v>0</v>
      </c>
      <c r="AE59" s="181">
        <f t="shared" si="89"/>
        <v>0</v>
      </c>
      <c r="AF59" s="181">
        <f t="shared" si="90"/>
        <v>0</v>
      </c>
      <c r="AG59" s="187">
        <f t="shared" si="91"/>
        <v>0</v>
      </c>
      <c r="AH59" s="185"/>
      <c r="AI59" s="185"/>
      <c r="AJ59" s="185"/>
      <c r="AK59" s="185"/>
      <c r="AL59" s="184">
        <f t="shared" si="67"/>
        <v>0</v>
      </c>
      <c r="AM59" s="181">
        <f t="shared" si="84"/>
        <v>0</v>
      </c>
      <c r="AN59" s="181">
        <f t="shared" si="92"/>
        <v>0</v>
      </c>
      <c r="AO59" s="181">
        <f t="shared" si="76"/>
        <v>0</v>
      </c>
      <c r="AP59" s="181">
        <f t="shared" si="85"/>
        <v>0</v>
      </c>
      <c r="AQ59" s="181">
        <f t="shared" si="86"/>
        <v>0</v>
      </c>
      <c r="AR59" s="181">
        <f t="shared" si="77"/>
        <v>0</v>
      </c>
      <c r="AS59" s="181">
        <f t="shared" si="68"/>
        <v>0</v>
      </c>
      <c r="AT59" s="181">
        <f t="shared" si="69"/>
        <v>0</v>
      </c>
      <c r="AU59" s="181">
        <f t="shared" si="93"/>
        <v>0</v>
      </c>
      <c r="AV59" s="181">
        <f t="shared" si="100"/>
        <v>0</v>
      </c>
      <c r="AW59" s="181">
        <f t="shared" si="70"/>
        <v>0</v>
      </c>
      <c r="AX59" s="181">
        <f t="shared" si="81"/>
        <v>0</v>
      </c>
      <c r="AY59" s="181">
        <f t="shared" si="94"/>
        <v>0</v>
      </c>
      <c r="AZ59" s="181">
        <f t="shared" si="95"/>
        <v>0</v>
      </c>
      <c r="BA59" s="181">
        <f t="shared" si="78"/>
        <v>0</v>
      </c>
      <c r="BB59" s="181">
        <f t="shared" si="96"/>
        <v>0</v>
      </c>
      <c r="BC59" s="181">
        <f t="shared" si="71"/>
        <v>0</v>
      </c>
      <c r="BD59" s="181">
        <f t="shared" si="82"/>
        <v>0</v>
      </c>
      <c r="BE59" s="181">
        <f t="shared" si="83"/>
        <v>0</v>
      </c>
      <c r="BF59" s="181">
        <f t="shared" si="97"/>
        <v>0</v>
      </c>
      <c r="BG59" s="181">
        <f t="shared" si="98"/>
        <v>0</v>
      </c>
      <c r="BH59" s="181">
        <f t="shared" si="99"/>
        <v>0</v>
      </c>
      <c r="BI59" s="187">
        <f t="shared" si="72"/>
        <v>0</v>
      </c>
      <c r="BJ59" s="184">
        <f t="shared" si="73"/>
        <v>0</v>
      </c>
      <c r="BK59" s="184">
        <f t="shared" si="74"/>
        <v>0</v>
      </c>
      <c r="BL59" s="187">
        <f t="shared" si="75"/>
        <v>0</v>
      </c>
    </row>
    <row r="60" spans="1:64" customFormat="1" ht="14.4" x14ac:dyDescent="0.3">
      <c r="A60" s="9">
        <v>52</v>
      </c>
      <c r="B60" s="3" t="s">
        <v>436</v>
      </c>
      <c r="C60" s="6" t="s">
        <v>43</v>
      </c>
      <c r="D60" s="2" t="s">
        <v>202</v>
      </c>
      <c r="E60" s="1">
        <v>2027</v>
      </c>
      <c r="F60" s="5" t="s">
        <v>626</v>
      </c>
      <c r="G60" s="10"/>
      <c r="H60" s="181">
        <f t="shared" si="79"/>
        <v>0</v>
      </c>
      <c r="I60" s="181">
        <f t="shared" si="18"/>
        <v>0</v>
      </c>
      <c r="J60" s="181">
        <f t="shared" si="19"/>
        <v>0</v>
      </c>
      <c r="K60" s="181">
        <f t="shared" si="20"/>
        <v>0</v>
      </c>
      <c r="L60" s="181">
        <f t="shared" si="59"/>
        <v>0</v>
      </c>
      <c r="M60" s="181">
        <f t="shared" si="60"/>
        <v>0</v>
      </c>
      <c r="N60" s="181">
        <f t="shared" si="61"/>
        <v>0</v>
      </c>
      <c r="O60" s="181">
        <f t="shared" si="13"/>
        <v>0</v>
      </c>
      <c r="P60" s="181">
        <f t="shared" si="21"/>
        <v>0</v>
      </c>
      <c r="Q60" s="181">
        <f t="shared" si="22"/>
        <v>0</v>
      </c>
      <c r="R60" s="181">
        <f t="shared" si="23"/>
        <v>0</v>
      </c>
      <c r="S60" s="184">
        <f t="shared" si="62"/>
        <v>0</v>
      </c>
      <c r="T60" s="184">
        <f t="shared" si="63"/>
        <v>0</v>
      </c>
      <c r="U60" s="184">
        <f t="shared" si="64"/>
        <v>0</v>
      </c>
      <c r="V60" s="184">
        <f t="shared" si="65"/>
        <v>0</v>
      </c>
      <c r="W60" s="184">
        <f t="shared" si="66"/>
        <v>0</v>
      </c>
      <c r="X60" s="185"/>
      <c r="Y60" s="185"/>
      <c r="Z60" s="185"/>
      <c r="AA60" s="185"/>
      <c r="AB60" s="181">
        <f t="shared" si="87"/>
        <v>0</v>
      </c>
      <c r="AC60" s="181">
        <f t="shared" si="88"/>
        <v>0</v>
      </c>
      <c r="AD60" s="181">
        <f t="shared" si="80"/>
        <v>0</v>
      </c>
      <c r="AE60" s="181">
        <f t="shared" si="89"/>
        <v>0</v>
      </c>
      <c r="AF60" s="181">
        <f t="shared" si="90"/>
        <v>0</v>
      </c>
      <c r="AG60" s="187">
        <f t="shared" si="91"/>
        <v>0</v>
      </c>
      <c r="AH60" s="185"/>
      <c r="AI60" s="185"/>
      <c r="AJ60" s="185"/>
      <c r="AK60" s="185"/>
      <c r="AL60" s="184">
        <f t="shared" si="67"/>
        <v>0</v>
      </c>
      <c r="AM60" s="181">
        <f t="shared" si="84"/>
        <v>0</v>
      </c>
      <c r="AN60" s="181">
        <f t="shared" si="92"/>
        <v>0</v>
      </c>
      <c r="AO60" s="181">
        <f t="shared" si="76"/>
        <v>0</v>
      </c>
      <c r="AP60" s="181">
        <f t="shared" si="85"/>
        <v>0</v>
      </c>
      <c r="AQ60" s="181">
        <f t="shared" si="86"/>
        <v>0</v>
      </c>
      <c r="AR60" s="181">
        <f t="shared" si="77"/>
        <v>0</v>
      </c>
      <c r="AS60" s="181">
        <f t="shared" si="68"/>
        <v>0</v>
      </c>
      <c r="AT60" s="181">
        <f t="shared" si="69"/>
        <v>0</v>
      </c>
      <c r="AU60" s="181">
        <f t="shared" si="93"/>
        <v>0</v>
      </c>
      <c r="AV60" s="181">
        <f t="shared" si="100"/>
        <v>0</v>
      </c>
      <c r="AW60" s="181">
        <f t="shared" si="70"/>
        <v>0</v>
      </c>
      <c r="AX60" s="181">
        <f t="shared" si="81"/>
        <v>0</v>
      </c>
      <c r="AY60" s="181">
        <f t="shared" si="94"/>
        <v>0</v>
      </c>
      <c r="AZ60" s="181">
        <f t="shared" si="95"/>
        <v>0</v>
      </c>
      <c r="BA60" s="181">
        <f t="shared" si="78"/>
        <v>0</v>
      </c>
      <c r="BB60" s="181">
        <f t="shared" si="96"/>
        <v>0</v>
      </c>
      <c r="BC60" s="181">
        <f t="shared" si="71"/>
        <v>0</v>
      </c>
      <c r="BD60" s="181">
        <f t="shared" si="82"/>
        <v>0</v>
      </c>
      <c r="BE60" s="181">
        <f t="shared" si="83"/>
        <v>0</v>
      </c>
      <c r="BF60" s="181">
        <f t="shared" si="97"/>
        <v>0</v>
      </c>
      <c r="BG60" s="181">
        <f t="shared" si="98"/>
        <v>0</v>
      </c>
      <c r="BH60" s="181">
        <f t="shared" si="99"/>
        <v>0</v>
      </c>
      <c r="BI60" s="187">
        <f t="shared" si="72"/>
        <v>0</v>
      </c>
      <c r="BJ60" s="184">
        <f t="shared" si="73"/>
        <v>0</v>
      </c>
      <c r="BK60" s="184">
        <f t="shared" si="74"/>
        <v>0</v>
      </c>
      <c r="BL60" s="187">
        <f t="shared" si="75"/>
        <v>0</v>
      </c>
    </row>
    <row r="61" spans="1:64" customFormat="1" ht="14.4" x14ac:dyDescent="0.3">
      <c r="A61" s="9">
        <v>53</v>
      </c>
      <c r="B61" s="3" t="s">
        <v>625</v>
      </c>
      <c r="C61" s="6" t="s">
        <v>43</v>
      </c>
      <c r="D61" s="2" t="s">
        <v>202</v>
      </c>
      <c r="E61" s="1">
        <v>2027</v>
      </c>
      <c r="F61" s="5" t="s">
        <v>626</v>
      </c>
      <c r="G61" s="10"/>
      <c r="H61" s="181">
        <f t="shared" si="79"/>
        <v>0</v>
      </c>
      <c r="I61" s="181">
        <f t="shared" si="18"/>
        <v>0</v>
      </c>
      <c r="J61" s="181">
        <f t="shared" si="19"/>
        <v>0</v>
      </c>
      <c r="K61" s="181">
        <f t="shared" si="20"/>
        <v>0</v>
      </c>
      <c r="L61" s="181">
        <f t="shared" si="59"/>
        <v>0</v>
      </c>
      <c r="M61" s="181">
        <f t="shared" si="60"/>
        <v>0</v>
      </c>
      <c r="N61" s="181">
        <f t="shared" si="61"/>
        <v>0</v>
      </c>
      <c r="O61" s="181">
        <f t="shared" si="13"/>
        <v>0</v>
      </c>
      <c r="P61" s="181">
        <f t="shared" si="21"/>
        <v>0</v>
      </c>
      <c r="Q61" s="181">
        <f t="shared" si="22"/>
        <v>0</v>
      </c>
      <c r="R61" s="181">
        <f t="shared" si="23"/>
        <v>0</v>
      </c>
      <c r="S61" s="184">
        <f t="shared" si="62"/>
        <v>0</v>
      </c>
      <c r="T61" s="184">
        <f t="shared" si="63"/>
        <v>0</v>
      </c>
      <c r="U61" s="184">
        <f t="shared" si="64"/>
        <v>0</v>
      </c>
      <c r="V61" s="184">
        <f t="shared" si="65"/>
        <v>0</v>
      </c>
      <c r="W61" s="184">
        <f t="shared" si="66"/>
        <v>0</v>
      </c>
      <c r="X61" s="185"/>
      <c r="Y61" s="185"/>
      <c r="Z61" s="185"/>
      <c r="AA61" s="185"/>
      <c r="AB61" s="181">
        <f t="shared" si="87"/>
        <v>0</v>
      </c>
      <c r="AC61" s="181">
        <f t="shared" si="88"/>
        <v>0</v>
      </c>
      <c r="AD61" s="181">
        <f t="shared" si="80"/>
        <v>0</v>
      </c>
      <c r="AE61" s="181">
        <f t="shared" si="89"/>
        <v>0</v>
      </c>
      <c r="AF61" s="181">
        <f t="shared" si="90"/>
        <v>0</v>
      </c>
      <c r="AG61" s="187">
        <f t="shared" si="91"/>
        <v>0</v>
      </c>
      <c r="AH61" s="185"/>
      <c r="AI61" s="185"/>
      <c r="AJ61" s="185"/>
      <c r="AK61" s="185"/>
      <c r="AL61" s="184">
        <f t="shared" si="67"/>
        <v>0</v>
      </c>
      <c r="AM61" s="181">
        <f t="shared" si="84"/>
        <v>0</v>
      </c>
      <c r="AN61" s="181">
        <f t="shared" si="92"/>
        <v>0</v>
      </c>
      <c r="AO61" s="181">
        <f t="shared" si="76"/>
        <v>0</v>
      </c>
      <c r="AP61" s="181">
        <f t="shared" si="85"/>
        <v>0</v>
      </c>
      <c r="AQ61" s="181">
        <f t="shared" si="86"/>
        <v>0</v>
      </c>
      <c r="AR61" s="181">
        <f t="shared" si="77"/>
        <v>0</v>
      </c>
      <c r="AS61" s="181">
        <f t="shared" si="68"/>
        <v>0</v>
      </c>
      <c r="AT61" s="181">
        <f t="shared" si="69"/>
        <v>0</v>
      </c>
      <c r="AU61" s="181">
        <f t="shared" si="93"/>
        <v>0</v>
      </c>
      <c r="AV61" s="181">
        <f t="shared" si="100"/>
        <v>0</v>
      </c>
      <c r="AW61" s="181">
        <f t="shared" si="70"/>
        <v>0</v>
      </c>
      <c r="AX61" s="181">
        <f t="shared" si="81"/>
        <v>0</v>
      </c>
      <c r="AY61" s="181">
        <f t="shared" si="94"/>
        <v>0</v>
      </c>
      <c r="AZ61" s="181">
        <f t="shared" si="95"/>
        <v>0</v>
      </c>
      <c r="BA61" s="181">
        <f t="shared" si="78"/>
        <v>0</v>
      </c>
      <c r="BB61" s="181">
        <f t="shared" si="96"/>
        <v>0</v>
      </c>
      <c r="BC61" s="181">
        <f t="shared" si="71"/>
        <v>0</v>
      </c>
      <c r="BD61" s="181">
        <f t="shared" si="82"/>
        <v>0</v>
      </c>
      <c r="BE61" s="181">
        <f t="shared" si="83"/>
        <v>0</v>
      </c>
      <c r="BF61" s="181">
        <f t="shared" si="97"/>
        <v>0</v>
      </c>
      <c r="BG61" s="181">
        <f t="shared" si="98"/>
        <v>0</v>
      </c>
      <c r="BH61" s="181">
        <f t="shared" si="99"/>
        <v>0</v>
      </c>
      <c r="BI61" s="187">
        <f t="shared" si="72"/>
        <v>0</v>
      </c>
      <c r="BJ61" s="184">
        <f t="shared" si="73"/>
        <v>0</v>
      </c>
      <c r="BK61" s="184">
        <f t="shared" si="74"/>
        <v>0</v>
      </c>
      <c r="BL61" s="187">
        <f t="shared" si="75"/>
        <v>0</v>
      </c>
    </row>
    <row r="62" spans="1:64" customFormat="1" ht="14.4" x14ac:dyDescent="0.3">
      <c r="A62" s="9">
        <v>54</v>
      </c>
      <c r="B62" s="3" t="s">
        <v>629</v>
      </c>
      <c r="C62" s="6" t="s">
        <v>43</v>
      </c>
      <c r="D62" s="2" t="s">
        <v>202</v>
      </c>
      <c r="E62" s="1">
        <v>2027</v>
      </c>
      <c r="F62" s="5" t="s">
        <v>626</v>
      </c>
      <c r="G62" s="10"/>
      <c r="H62" s="181">
        <f t="shared" si="79"/>
        <v>0</v>
      </c>
      <c r="I62" s="181">
        <f t="shared" si="18"/>
        <v>0</v>
      </c>
      <c r="J62" s="181">
        <f t="shared" si="19"/>
        <v>0</v>
      </c>
      <c r="K62" s="181">
        <f t="shared" si="20"/>
        <v>0</v>
      </c>
      <c r="L62" s="181">
        <f t="shared" si="59"/>
        <v>0</v>
      </c>
      <c r="M62" s="181">
        <f t="shared" si="60"/>
        <v>0</v>
      </c>
      <c r="N62" s="181">
        <f t="shared" si="61"/>
        <v>0</v>
      </c>
      <c r="O62" s="181">
        <f t="shared" si="13"/>
        <v>0</v>
      </c>
      <c r="P62" s="181">
        <f t="shared" si="21"/>
        <v>0</v>
      </c>
      <c r="Q62" s="181">
        <f t="shared" si="22"/>
        <v>0</v>
      </c>
      <c r="R62" s="181">
        <f t="shared" si="23"/>
        <v>0</v>
      </c>
      <c r="S62" s="184">
        <f t="shared" si="62"/>
        <v>0</v>
      </c>
      <c r="T62" s="184">
        <f t="shared" si="63"/>
        <v>0</v>
      </c>
      <c r="U62" s="184">
        <f t="shared" si="64"/>
        <v>0</v>
      </c>
      <c r="V62" s="184">
        <f t="shared" si="65"/>
        <v>0</v>
      </c>
      <c r="W62" s="184">
        <f t="shared" si="66"/>
        <v>0</v>
      </c>
      <c r="X62" s="185"/>
      <c r="Y62" s="185"/>
      <c r="Z62" s="185"/>
      <c r="AA62" s="185"/>
      <c r="AB62" s="181">
        <f t="shared" si="87"/>
        <v>0</v>
      </c>
      <c r="AC62" s="181">
        <f t="shared" si="88"/>
        <v>0</v>
      </c>
      <c r="AD62" s="181">
        <f t="shared" si="80"/>
        <v>0</v>
      </c>
      <c r="AE62" s="181">
        <f t="shared" si="89"/>
        <v>0</v>
      </c>
      <c r="AF62" s="181">
        <f t="shared" si="90"/>
        <v>0</v>
      </c>
      <c r="AG62" s="187">
        <f t="shared" si="91"/>
        <v>0</v>
      </c>
      <c r="AH62" s="185"/>
      <c r="AI62" s="185"/>
      <c r="AJ62" s="185"/>
      <c r="AK62" s="185"/>
      <c r="AL62" s="184">
        <f t="shared" si="67"/>
        <v>0</v>
      </c>
      <c r="AM62" s="181">
        <f t="shared" si="84"/>
        <v>0</v>
      </c>
      <c r="AN62" s="181">
        <f t="shared" si="92"/>
        <v>0</v>
      </c>
      <c r="AO62" s="181">
        <f t="shared" si="76"/>
        <v>0</v>
      </c>
      <c r="AP62" s="181">
        <f t="shared" si="85"/>
        <v>0</v>
      </c>
      <c r="AQ62" s="181">
        <f t="shared" si="86"/>
        <v>0</v>
      </c>
      <c r="AR62" s="181">
        <f t="shared" si="77"/>
        <v>0</v>
      </c>
      <c r="AS62" s="181">
        <f t="shared" si="68"/>
        <v>0</v>
      </c>
      <c r="AT62" s="181">
        <f t="shared" si="69"/>
        <v>0</v>
      </c>
      <c r="AU62" s="181">
        <f t="shared" si="93"/>
        <v>0</v>
      </c>
      <c r="AV62" s="181">
        <f t="shared" si="100"/>
        <v>0</v>
      </c>
      <c r="AW62" s="181">
        <f t="shared" si="70"/>
        <v>0</v>
      </c>
      <c r="AX62" s="181">
        <f t="shared" si="81"/>
        <v>0</v>
      </c>
      <c r="AY62" s="181">
        <f t="shared" si="94"/>
        <v>0</v>
      </c>
      <c r="AZ62" s="181">
        <f t="shared" si="95"/>
        <v>0</v>
      </c>
      <c r="BA62" s="181">
        <f t="shared" si="78"/>
        <v>0</v>
      </c>
      <c r="BB62" s="181">
        <f t="shared" si="96"/>
        <v>0</v>
      </c>
      <c r="BC62" s="181">
        <f t="shared" si="71"/>
        <v>0</v>
      </c>
      <c r="BD62" s="181">
        <f t="shared" si="82"/>
        <v>0</v>
      </c>
      <c r="BE62" s="181">
        <f t="shared" si="83"/>
        <v>0</v>
      </c>
      <c r="BF62" s="181">
        <f t="shared" si="97"/>
        <v>0</v>
      </c>
      <c r="BG62" s="181">
        <f t="shared" si="98"/>
        <v>0</v>
      </c>
      <c r="BH62" s="181">
        <f t="shared" si="99"/>
        <v>0</v>
      </c>
      <c r="BI62" s="187">
        <f t="shared" si="72"/>
        <v>0</v>
      </c>
      <c r="BJ62" s="184">
        <f t="shared" si="73"/>
        <v>0</v>
      </c>
      <c r="BK62" s="184">
        <f t="shared" si="74"/>
        <v>0</v>
      </c>
      <c r="BL62" s="187">
        <f t="shared" si="75"/>
        <v>0</v>
      </c>
    </row>
    <row r="63" spans="1:64" customFormat="1" ht="14.4" x14ac:dyDescent="0.3">
      <c r="A63" s="9">
        <v>55</v>
      </c>
      <c r="B63" s="3" t="s">
        <v>628</v>
      </c>
      <c r="C63" s="6" t="s">
        <v>43</v>
      </c>
      <c r="D63" s="2" t="s">
        <v>202</v>
      </c>
      <c r="E63" s="1">
        <v>2027</v>
      </c>
      <c r="F63" s="5" t="s">
        <v>626</v>
      </c>
      <c r="G63" s="10"/>
      <c r="H63" s="181">
        <f t="shared" si="79"/>
        <v>0</v>
      </c>
      <c r="I63" s="181">
        <f t="shared" si="18"/>
        <v>0</v>
      </c>
      <c r="J63" s="181">
        <f t="shared" si="19"/>
        <v>0</v>
      </c>
      <c r="K63" s="181">
        <f t="shared" si="20"/>
        <v>0</v>
      </c>
      <c r="L63" s="181">
        <f t="shared" si="59"/>
        <v>0</v>
      </c>
      <c r="M63" s="181">
        <f t="shared" si="60"/>
        <v>0</v>
      </c>
      <c r="N63" s="181">
        <f t="shared" si="61"/>
        <v>0</v>
      </c>
      <c r="O63" s="181">
        <f t="shared" si="13"/>
        <v>0</v>
      </c>
      <c r="P63" s="181">
        <f t="shared" si="21"/>
        <v>0</v>
      </c>
      <c r="Q63" s="181">
        <f t="shared" si="22"/>
        <v>0</v>
      </c>
      <c r="R63" s="181">
        <f t="shared" si="23"/>
        <v>0</v>
      </c>
      <c r="S63" s="184">
        <f t="shared" si="62"/>
        <v>0</v>
      </c>
      <c r="T63" s="184">
        <f t="shared" si="63"/>
        <v>0</v>
      </c>
      <c r="U63" s="184">
        <f t="shared" si="64"/>
        <v>0</v>
      </c>
      <c r="V63" s="184">
        <f t="shared" si="65"/>
        <v>0</v>
      </c>
      <c r="W63" s="184">
        <f t="shared" si="66"/>
        <v>0</v>
      </c>
      <c r="X63" s="185"/>
      <c r="Y63" s="185"/>
      <c r="Z63" s="185"/>
      <c r="AA63" s="185"/>
      <c r="AB63" s="181">
        <f t="shared" si="87"/>
        <v>0</v>
      </c>
      <c r="AC63" s="181">
        <f t="shared" si="88"/>
        <v>0</v>
      </c>
      <c r="AD63" s="181">
        <f t="shared" si="80"/>
        <v>0</v>
      </c>
      <c r="AE63" s="181">
        <f t="shared" si="89"/>
        <v>0</v>
      </c>
      <c r="AF63" s="181">
        <f t="shared" si="90"/>
        <v>0</v>
      </c>
      <c r="AG63" s="187">
        <f t="shared" si="91"/>
        <v>0</v>
      </c>
      <c r="AH63" s="185"/>
      <c r="AI63" s="185"/>
      <c r="AJ63" s="185"/>
      <c r="AK63" s="185"/>
      <c r="AL63" s="184">
        <f t="shared" si="67"/>
        <v>0</v>
      </c>
      <c r="AM63" s="181">
        <f t="shared" si="84"/>
        <v>0</v>
      </c>
      <c r="AN63" s="181">
        <f t="shared" si="92"/>
        <v>0</v>
      </c>
      <c r="AO63" s="181">
        <f t="shared" si="76"/>
        <v>0</v>
      </c>
      <c r="AP63" s="181">
        <f t="shared" si="85"/>
        <v>0</v>
      </c>
      <c r="AQ63" s="181">
        <f t="shared" si="86"/>
        <v>0</v>
      </c>
      <c r="AR63" s="181">
        <f t="shared" si="77"/>
        <v>0</v>
      </c>
      <c r="AS63" s="181">
        <f t="shared" si="68"/>
        <v>0</v>
      </c>
      <c r="AT63" s="181">
        <f t="shared" si="69"/>
        <v>0</v>
      </c>
      <c r="AU63" s="181">
        <f t="shared" si="93"/>
        <v>0</v>
      </c>
      <c r="AV63" s="181">
        <f t="shared" si="100"/>
        <v>0</v>
      </c>
      <c r="AW63" s="181">
        <f t="shared" si="70"/>
        <v>0</v>
      </c>
      <c r="AX63" s="181">
        <f t="shared" si="81"/>
        <v>0</v>
      </c>
      <c r="AY63" s="181">
        <f t="shared" si="94"/>
        <v>0</v>
      </c>
      <c r="AZ63" s="181">
        <f t="shared" si="95"/>
        <v>0</v>
      </c>
      <c r="BA63" s="181">
        <f t="shared" si="78"/>
        <v>0</v>
      </c>
      <c r="BB63" s="181">
        <f t="shared" si="96"/>
        <v>0</v>
      </c>
      <c r="BC63" s="181">
        <f t="shared" si="71"/>
        <v>0</v>
      </c>
      <c r="BD63" s="181">
        <f t="shared" si="82"/>
        <v>0</v>
      </c>
      <c r="BE63" s="181">
        <f t="shared" si="83"/>
        <v>0</v>
      </c>
      <c r="BF63" s="181">
        <f t="shared" si="97"/>
        <v>0</v>
      </c>
      <c r="BG63" s="181">
        <f t="shared" si="98"/>
        <v>0</v>
      </c>
      <c r="BH63" s="181">
        <f t="shared" si="99"/>
        <v>0</v>
      </c>
      <c r="BI63" s="187">
        <f t="shared" si="72"/>
        <v>0</v>
      </c>
      <c r="BJ63" s="184">
        <f t="shared" si="73"/>
        <v>0</v>
      </c>
      <c r="BK63" s="184">
        <f t="shared" si="74"/>
        <v>0</v>
      </c>
      <c r="BL63" s="187">
        <f t="shared" si="75"/>
        <v>0</v>
      </c>
    </row>
    <row r="64" spans="1:64" customFormat="1" ht="14.4" x14ac:dyDescent="0.3">
      <c r="A64" s="9">
        <v>56</v>
      </c>
      <c r="B64" s="3" t="s">
        <v>623</v>
      </c>
      <c r="C64" s="6" t="s">
        <v>43</v>
      </c>
      <c r="D64" s="2" t="s">
        <v>202</v>
      </c>
      <c r="E64" s="1">
        <v>2027</v>
      </c>
      <c r="F64" s="5" t="s">
        <v>576</v>
      </c>
      <c r="G64" s="10"/>
      <c r="H64" s="181">
        <f t="shared" ref="H64:H79" si="101">I64+J64</f>
        <v>0</v>
      </c>
      <c r="I64" s="181">
        <f t="shared" si="18"/>
        <v>0</v>
      </c>
      <c r="J64" s="181">
        <f t="shared" si="19"/>
        <v>0</v>
      </c>
      <c r="K64" s="181">
        <f t="shared" si="20"/>
        <v>0</v>
      </c>
      <c r="L64" s="181">
        <f t="shared" si="59"/>
        <v>0</v>
      </c>
      <c r="M64" s="181">
        <f t="shared" si="60"/>
        <v>0</v>
      </c>
      <c r="N64" s="181">
        <f t="shared" si="61"/>
        <v>0</v>
      </c>
      <c r="O64" s="181">
        <f t="shared" si="13"/>
        <v>0</v>
      </c>
      <c r="P64" s="181">
        <f t="shared" si="21"/>
        <v>0</v>
      </c>
      <c r="Q64" s="181">
        <f t="shared" si="22"/>
        <v>0</v>
      </c>
      <c r="R64" s="181">
        <f t="shared" si="23"/>
        <v>0</v>
      </c>
      <c r="S64" s="184">
        <f t="shared" si="62"/>
        <v>0</v>
      </c>
      <c r="T64" s="184">
        <f t="shared" si="63"/>
        <v>0</v>
      </c>
      <c r="U64" s="184">
        <f t="shared" si="64"/>
        <v>0</v>
      </c>
      <c r="V64" s="184">
        <f t="shared" si="65"/>
        <v>0</v>
      </c>
      <c r="W64" s="184">
        <f t="shared" si="66"/>
        <v>0</v>
      </c>
      <c r="X64" s="185"/>
      <c r="Y64" s="185"/>
      <c r="Z64" s="185"/>
      <c r="AA64" s="185"/>
      <c r="AB64" s="181">
        <f t="shared" si="87"/>
        <v>0</v>
      </c>
      <c r="AC64" s="181">
        <f t="shared" si="88"/>
        <v>0</v>
      </c>
      <c r="AD64" s="181">
        <f t="shared" ref="AD64:AD79" si="102">AE64+AF64</f>
        <v>0</v>
      </c>
      <c r="AE64" s="181">
        <f t="shared" si="89"/>
        <v>0</v>
      </c>
      <c r="AF64" s="181">
        <f t="shared" si="90"/>
        <v>0</v>
      </c>
      <c r="AG64" s="187">
        <f t="shared" si="91"/>
        <v>0</v>
      </c>
      <c r="AH64" s="185"/>
      <c r="AI64" s="185"/>
      <c r="AJ64" s="185"/>
      <c r="AK64" s="185"/>
      <c r="AL64" s="184">
        <f t="shared" si="67"/>
        <v>0</v>
      </c>
      <c r="AM64" s="181">
        <f t="shared" si="84"/>
        <v>0</v>
      </c>
      <c r="AN64" s="181">
        <f t="shared" si="92"/>
        <v>0</v>
      </c>
      <c r="AO64" s="181">
        <f t="shared" ref="AO64:AO79" si="103">AP64+AQ64</f>
        <v>0</v>
      </c>
      <c r="AP64" s="181">
        <f t="shared" si="85"/>
        <v>0</v>
      </c>
      <c r="AQ64" s="181">
        <f t="shared" si="86"/>
        <v>0</v>
      </c>
      <c r="AR64" s="181">
        <f t="shared" ref="AR64:AR79" si="104">AS64+AT64</f>
        <v>0</v>
      </c>
      <c r="AS64" s="181">
        <f t="shared" si="68"/>
        <v>0</v>
      </c>
      <c r="AT64" s="181">
        <f t="shared" si="69"/>
        <v>0</v>
      </c>
      <c r="AU64" s="181">
        <f t="shared" si="93"/>
        <v>0</v>
      </c>
      <c r="AV64" s="181">
        <f t="shared" si="100"/>
        <v>0</v>
      </c>
      <c r="AW64" s="181">
        <f t="shared" si="70"/>
        <v>0</v>
      </c>
      <c r="AX64" s="181">
        <f t="shared" ref="AX64:AX79" si="105">AY64+AZ64</f>
        <v>0</v>
      </c>
      <c r="AY64" s="181">
        <f t="shared" si="94"/>
        <v>0</v>
      </c>
      <c r="AZ64" s="181">
        <f t="shared" si="95"/>
        <v>0</v>
      </c>
      <c r="BA64" s="181">
        <f t="shared" ref="BA64:BA79" si="106">BB64+BC64</f>
        <v>0</v>
      </c>
      <c r="BB64" s="181">
        <f t="shared" si="96"/>
        <v>0</v>
      </c>
      <c r="BC64" s="181">
        <f t="shared" si="71"/>
        <v>0</v>
      </c>
      <c r="BD64" s="181">
        <f t="shared" ref="BD64:BD79" si="107">BE64+BH64</f>
        <v>0</v>
      </c>
      <c r="BE64" s="181">
        <f t="shared" ref="BE64:BE79" si="108">BF64+BG64</f>
        <v>0</v>
      </c>
      <c r="BF64" s="181">
        <f t="shared" si="97"/>
        <v>0</v>
      </c>
      <c r="BG64" s="181">
        <f t="shared" si="98"/>
        <v>0</v>
      </c>
      <c r="BH64" s="181">
        <f t="shared" si="99"/>
        <v>0</v>
      </c>
      <c r="BI64" s="187">
        <f t="shared" si="72"/>
        <v>0</v>
      </c>
      <c r="BJ64" s="184">
        <f t="shared" si="73"/>
        <v>0</v>
      </c>
      <c r="BK64" s="184">
        <f t="shared" si="74"/>
        <v>0</v>
      </c>
      <c r="BL64" s="187">
        <f t="shared" si="75"/>
        <v>0</v>
      </c>
    </row>
    <row r="65" spans="1:64" customFormat="1" ht="14.4" x14ac:dyDescent="0.3">
      <c r="A65" s="9">
        <v>57</v>
      </c>
      <c r="B65" s="3" t="s">
        <v>624</v>
      </c>
      <c r="C65" s="6" t="s">
        <v>43</v>
      </c>
      <c r="D65" s="2" t="s">
        <v>202</v>
      </c>
      <c r="E65" s="1">
        <v>2027</v>
      </c>
      <c r="F65" s="5" t="s">
        <v>576</v>
      </c>
      <c r="G65" s="10"/>
      <c r="H65" s="181">
        <f t="shared" si="101"/>
        <v>0</v>
      </c>
      <c r="I65" s="181">
        <f t="shared" si="18"/>
        <v>0</v>
      </c>
      <c r="J65" s="181">
        <f t="shared" si="19"/>
        <v>0</v>
      </c>
      <c r="K65" s="181">
        <f t="shared" si="20"/>
        <v>0</v>
      </c>
      <c r="L65" s="181">
        <f t="shared" si="59"/>
        <v>0</v>
      </c>
      <c r="M65" s="181">
        <f t="shared" si="60"/>
        <v>0</v>
      </c>
      <c r="N65" s="181">
        <f t="shared" si="61"/>
        <v>0</v>
      </c>
      <c r="O65" s="181">
        <f t="shared" si="13"/>
        <v>0</v>
      </c>
      <c r="P65" s="181">
        <f t="shared" si="21"/>
        <v>0</v>
      </c>
      <c r="Q65" s="181">
        <f t="shared" si="22"/>
        <v>0</v>
      </c>
      <c r="R65" s="181">
        <f t="shared" si="23"/>
        <v>0</v>
      </c>
      <c r="S65" s="184">
        <f t="shared" si="62"/>
        <v>0</v>
      </c>
      <c r="T65" s="184">
        <f t="shared" si="63"/>
        <v>0</v>
      </c>
      <c r="U65" s="184">
        <f t="shared" si="64"/>
        <v>0</v>
      </c>
      <c r="V65" s="184">
        <f t="shared" si="65"/>
        <v>0</v>
      </c>
      <c r="W65" s="184">
        <f t="shared" si="66"/>
        <v>0</v>
      </c>
      <c r="X65" s="185"/>
      <c r="Y65" s="185"/>
      <c r="Z65" s="185"/>
      <c r="AA65" s="185"/>
      <c r="AB65" s="181">
        <f t="shared" si="87"/>
        <v>0</v>
      </c>
      <c r="AC65" s="181">
        <f t="shared" si="88"/>
        <v>0</v>
      </c>
      <c r="AD65" s="181">
        <f t="shared" si="102"/>
        <v>0</v>
      </c>
      <c r="AE65" s="181">
        <f t="shared" si="89"/>
        <v>0</v>
      </c>
      <c r="AF65" s="181">
        <f t="shared" si="90"/>
        <v>0</v>
      </c>
      <c r="AG65" s="187">
        <f t="shared" si="91"/>
        <v>0</v>
      </c>
      <c r="AH65" s="185"/>
      <c r="AI65" s="185"/>
      <c r="AJ65" s="185"/>
      <c r="AK65" s="185"/>
      <c r="AL65" s="184">
        <f t="shared" si="67"/>
        <v>0</v>
      </c>
      <c r="AM65" s="181">
        <f t="shared" si="84"/>
        <v>0</v>
      </c>
      <c r="AN65" s="181">
        <f t="shared" si="92"/>
        <v>0</v>
      </c>
      <c r="AO65" s="181">
        <f t="shared" si="103"/>
        <v>0</v>
      </c>
      <c r="AP65" s="181">
        <f t="shared" si="85"/>
        <v>0</v>
      </c>
      <c r="AQ65" s="181">
        <f t="shared" si="86"/>
        <v>0</v>
      </c>
      <c r="AR65" s="181">
        <f t="shared" si="104"/>
        <v>0</v>
      </c>
      <c r="AS65" s="181">
        <f t="shared" si="68"/>
        <v>0</v>
      </c>
      <c r="AT65" s="181">
        <f t="shared" si="69"/>
        <v>0</v>
      </c>
      <c r="AU65" s="181">
        <f t="shared" si="93"/>
        <v>0</v>
      </c>
      <c r="AV65" s="181">
        <f t="shared" si="100"/>
        <v>0</v>
      </c>
      <c r="AW65" s="181">
        <f t="shared" si="70"/>
        <v>0</v>
      </c>
      <c r="AX65" s="181">
        <f t="shared" si="105"/>
        <v>0</v>
      </c>
      <c r="AY65" s="181">
        <f t="shared" si="94"/>
        <v>0</v>
      </c>
      <c r="AZ65" s="181">
        <f t="shared" si="95"/>
        <v>0</v>
      </c>
      <c r="BA65" s="181">
        <f t="shared" si="106"/>
        <v>0</v>
      </c>
      <c r="BB65" s="181">
        <f t="shared" si="96"/>
        <v>0</v>
      </c>
      <c r="BC65" s="181">
        <f t="shared" si="71"/>
        <v>0</v>
      </c>
      <c r="BD65" s="181">
        <f t="shared" si="107"/>
        <v>0</v>
      </c>
      <c r="BE65" s="181">
        <f t="shared" si="108"/>
        <v>0</v>
      </c>
      <c r="BF65" s="181">
        <f t="shared" si="97"/>
        <v>0</v>
      </c>
      <c r="BG65" s="181">
        <f t="shared" si="98"/>
        <v>0</v>
      </c>
      <c r="BH65" s="181">
        <f t="shared" si="99"/>
        <v>0</v>
      </c>
      <c r="BI65" s="187">
        <f t="shared" si="72"/>
        <v>0</v>
      </c>
      <c r="BJ65" s="184">
        <f t="shared" si="73"/>
        <v>0</v>
      </c>
      <c r="BK65" s="184">
        <f t="shared" si="74"/>
        <v>0</v>
      </c>
      <c r="BL65" s="187">
        <f t="shared" si="75"/>
        <v>0</v>
      </c>
    </row>
    <row r="66" spans="1:64" customFormat="1" ht="14.4" x14ac:dyDescent="0.3">
      <c r="A66" s="9">
        <v>58</v>
      </c>
      <c r="B66" s="3" t="s">
        <v>627</v>
      </c>
      <c r="C66" s="6" t="s">
        <v>43</v>
      </c>
      <c r="D66" s="2" t="s">
        <v>202</v>
      </c>
      <c r="E66" s="1">
        <v>2027</v>
      </c>
      <c r="F66" s="5" t="s">
        <v>576</v>
      </c>
      <c r="G66" s="10"/>
      <c r="H66" s="181">
        <f t="shared" si="101"/>
        <v>0</v>
      </c>
      <c r="I66" s="181">
        <f t="shared" si="18"/>
        <v>0</v>
      </c>
      <c r="J66" s="181">
        <f t="shared" si="19"/>
        <v>0</v>
      </c>
      <c r="K66" s="181">
        <f t="shared" si="20"/>
        <v>0</v>
      </c>
      <c r="L66" s="181">
        <f t="shared" si="59"/>
        <v>0</v>
      </c>
      <c r="M66" s="181">
        <f t="shared" si="60"/>
        <v>0</v>
      </c>
      <c r="N66" s="181">
        <f t="shared" si="61"/>
        <v>0</v>
      </c>
      <c r="O66" s="181">
        <f t="shared" si="13"/>
        <v>0</v>
      </c>
      <c r="P66" s="181">
        <f t="shared" si="21"/>
        <v>0</v>
      </c>
      <c r="Q66" s="181">
        <f t="shared" si="22"/>
        <v>0</v>
      </c>
      <c r="R66" s="181">
        <f t="shared" si="23"/>
        <v>0</v>
      </c>
      <c r="S66" s="184">
        <f t="shared" si="62"/>
        <v>0</v>
      </c>
      <c r="T66" s="184">
        <f t="shared" si="63"/>
        <v>0</v>
      </c>
      <c r="U66" s="184">
        <f t="shared" si="64"/>
        <v>0</v>
      </c>
      <c r="V66" s="184">
        <f t="shared" si="65"/>
        <v>0</v>
      </c>
      <c r="W66" s="184">
        <f t="shared" si="66"/>
        <v>0</v>
      </c>
      <c r="X66" s="185"/>
      <c r="Y66" s="185"/>
      <c r="Z66" s="185"/>
      <c r="AA66" s="185"/>
      <c r="AB66" s="181">
        <f t="shared" si="87"/>
        <v>0</v>
      </c>
      <c r="AC66" s="181">
        <f t="shared" si="88"/>
        <v>0</v>
      </c>
      <c r="AD66" s="181">
        <f t="shared" si="102"/>
        <v>0</v>
      </c>
      <c r="AE66" s="181">
        <f t="shared" si="89"/>
        <v>0</v>
      </c>
      <c r="AF66" s="181">
        <f t="shared" si="90"/>
        <v>0</v>
      </c>
      <c r="AG66" s="187">
        <f t="shared" si="91"/>
        <v>0</v>
      </c>
      <c r="AH66" s="185"/>
      <c r="AI66" s="185"/>
      <c r="AJ66" s="185"/>
      <c r="AK66" s="185"/>
      <c r="AL66" s="184">
        <f t="shared" si="67"/>
        <v>0</v>
      </c>
      <c r="AM66" s="181">
        <f t="shared" si="84"/>
        <v>0</v>
      </c>
      <c r="AN66" s="181">
        <f t="shared" si="92"/>
        <v>0</v>
      </c>
      <c r="AO66" s="181">
        <f t="shared" si="103"/>
        <v>0</v>
      </c>
      <c r="AP66" s="181">
        <f t="shared" si="85"/>
        <v>0</v>
      </c>
      <c r="AQ66" s="181">
        <f t="shared" si="86"/>
        <v>0</v>
      </c>
      <c r="AR66" s="181">
        <f t="shared" si="104"/>
        <v>0</v>
      </c>
      <c r="AS66" s="181">
        <f t="shared" si="68"/>
        <v>0</v>
      </c>
      <c r="AT66" s="181">
        <f t="shared" si="69"/>
        <v>0</v>
      </c>
      <c r="AU66" s="181">
        <f t="shared" si="93"/>
        <v>0</v>
      </c>
      <c r="AV66" s="181">
        <f t="shared" si="100"/>
        <v>0</v>
      </c>
      <c r="AW66" s="181">
        <f t="shared" si="70"/>
        <v>0</v>
      </c>
      <c r="AX66" s="181">
        <f t="shared" si="105"/>
        <v>0</v>
      </c>
      <c r="AY66" s="181">
        <f t="shared" si="94"/>
        <v>0</v>
      </c>
      <c r="AZ66" s="181">
        <f t="shared" si="95"/>
        <v>0</v>
      </c>
      <c r="BA66" s="181">
        <f t="shared" si="106"/>
        <v>0</v>
      </c>
      <c r="BB66" s="181">
        <f t="shared" si="96"/>
        <v>0</v>
      </c>
      <c r="BC66" s="181">
        <f t="shared" si="71"/>
        <v>0</v>
      </c>
      <c r="BD66" s="181">
        <f t="shared" si="107"/>
        <v>0</v>
      </c>
      <c r="BE66" s="181">
        <f t="shared" si="108"/>
        <v>0</v>
      </c>
      <c r="BF66" s="181">
        <f t="shared" si="97"/>
        <v>0</v>
      </c>
      <c r="BG66" s="181">
        <f t="shared" si="98"/>
        <v>0</v>
      </c>
      <c r="BH66" s="181">
        <f t="shared" si="99"/>
        <v>0</v>
      </c>
      <c r="BI66" s="187">
        <f t="shared" si="72"/>
        <v>0</v>
      </c>
      <c r="BJ66" s="184">
        <f t="shared" si="73"/>
        <v>0</v>
      </c>
      <c r="BK66" s="184">
        <f t="shared" si="74"/>
        <v>0</v>
      </c>
      <c r="BL66" s="187">
        <f t="shared" si="75"/>
        <v>0</v>
      </c>
    </row>
    <row r="67" spans="1:64" customFormat="1" ht="14.4" x14ac:dyDescent="0.3">
      <c r="A67" s="9">
        <v>59</v>
      </c>
      <c r="B67" s="3" t="s">
        <v>436</v>
      </c>
      <c r="C67" s="6" t="s">
        <v>43</v>
      </c>
      <c r="D67" s="2" t="s">
        <v>202</v>
      </c>
      <c r="E67" s="1">
        <v>2027</v>
      </c>
      <c r="F67" s="5" t="s">
        <v>576</v>
      </c>
      <c r="G67" s="10"/>
      <c r="H67" s="181">
        <f t="shared" si="101"/>
        <v>0</v>
      </c>
      <c r="I67" s="181">
        <f t="shared" si="18"/>
        <v>0</v>
      </c>
      <c r="J67" s="181">
        <f t="shared" si="19"/>
        <v>0</v>
      </c>
      <c r="K67" s="181">
        <f t="shared" si="20"/>
        <v>0</v>
      </c>
      <c r="L67" s="181">
        <f t="shared" si="59"/>
        <v>0</v>
      </c>
      <c r="M67" s="181">
        <f t="shared" si="60"/>
        <v>0</v>
      </c>
      <c r="N67" s="181">
        <f t="shared" si="61"/>
        <v>0</v>
      </c>
      <c r="O67" s="181">
        <f t="shared" si="13"/>
        <v>0</v>
      </c>
      <c r="P67" s="181">
        <f t="shared" si="21"/>
        <v>0</v>
      </c>
      <c r="Q67" s="181">
        <f t="shared" si="22"/>
        <v>0</v>
      </c>
      <c r="R67" s="181">
        <f t="shared" si="23"/>
        <v>0</v>
      </c>
      <c r="S67" s="184">
        <f t="shared" si="62"/>
        <v>0</v>
      </c>
      <c r="T67" s="184">
        <f t="shared" si="63"/>
        <v>0</v>
      </c>
      <c r="U67" s="184">
        <f t="shared" si="64"/>
        <v>0</v>
      </c>
      <c r="V67" s="184">
        <f t="shared" si="65"/>
        <v>0</v>
      </c>
      <c r="W67" s="184">
        <f t="shared" si="66"/>
        <v>0</v>
      </c>
      <c r="X67" s="185"/>
      <c r="Y67" s="185"/>
      <c r="Z67" s="185"/>
      <c r="AA67" s="185"/>
      <c r="AB67" s="181">
        <f t="shared" si="87"/>
        <v>0</v>
      </c>
      <c r="AC67" s="181">
        <f t="shared" si="88"/>
        <v>0</v>
      </c>
      <c r="AD67" s="181">
        <f t="shared" si="102"/>
        <v>0</v>
      </c>
      <c r="AE67" s="181">
        <f t="shared" si="89"/>
        <v>0</v>
      </c>
      <c r="AF67" s="181">
        <f t="shared" si="90"/>
        <v>0</v>
      </c>
      <c r="AG67" s="187">
        <f t="shared" si="91"/>
        <v>0</v>
      </c>
      <c r="AH67" s="185"/>
      <c r="AI67" s="185"/>
      <c r="AJ67" s="185"/>
      <c r="AK67" s="185"/>
      <c r="AL67" s="184">
        <f t="shared" si="67"/>
        <v>0</v>
      </c>
      <c r="AM67" s="181">
        <f t="shared" si="84"/>
        <v>0</v>
      </c>
      <c r="AN67" s="181">
        <f t="shared" si="92"/>
        <v>0</v>
      </c>
      <c r="AO67" s="181">
        <f t="shared" si="103"/>
        <v>0</v>
      </c>
      <c r="AP67" s="181">
        <f t="shared" si="85"/>
        <v>0</v>
      </c>
      <c r="AQ67" s="181">
        <f t="shared" si="86"/>
        <v>0</v>
      </c>
      <c r="AR67" s="181">
        <f t="shared" si="104"/>
        <v>0</v>
      </c>
      <c r="AS67" s="181">
        <f t="shared" si="68"/>
        <v>0</v>
      </c>
      <c r="AT67" s="181">
        <f t="shared" si="69"/>
        <v>0</v>
      </c>
      <c r="AU67" s="181">
        <f t="shared" si="93"/>
        <v>0</v>
      </c>
      <c r="AV67" s="181">
        <f t="shared" si="100"/>
        <v>0</v>
      </c>
      <c r="AW67" s="181">
        <f t="shared" si="70"/>
        <v>0</v>
      </c>
      <c r="AX67" s="181">
        <f t="shared" si="105"/>
        <v>0</v>
      </c>
      <c r="AY67" s="181">
        <f t="shared" si="94"/>
        <v>0</v>
      </c>
      <c r="AZ67" s="181">
        <f t="shared" si="95"/>
        <v>0</v>
      </c>
      <c r="BA67" s="181">
        <f t="shared" si="106"/>
        <v>0</v>
      </c>
      <c r="BB67" s="181">
        <f t="shared" si="96"/>
        <v>0</v>
      </c>
      <c r="BC67" s="181">
        <f t="shared" si="71"/>
        <v>0</v>
      </c>
      <c r="BD67" s="181">
        <f t="shared" si="107"/>
        <v>0</v>
      </c>
      <c r="BE67" s="181">
        <f t="shared" si="108"/>
        <v>0</v>
      </c>
      <c r="BF67" s="181">
        <f t="shared" si="97"/>
        <v>0</v>
      </c>
      <c r="BG67" s="181">
        <f t="shared" si="98"/>
        <v>0</v>
      </c>
      <c r="BH67" s="181">
        <f t="shared" si="99"/>
        <v>0</v>
      </c>
      <c r="BI67" s="187">
        <f t="shared" si="72"/>
        <v>0</v>
      </c>
      <c r="BJ67" s="184">
        <f t="shared" si="73"/>
        <v>0</v>
      </c>
      <c r="BK67" s="184">
        <f t="shared" si="74"/>
        <v>0</v>
      </c>
      <c r="BL67" s="187">
        <f t="shared" si="75"/>
        <v>0</v>
      </c>
    </row>
    <row r="68" spans="1:64" customFormat="1" ht="14.4" x14ac:dyDescent="0.3">
      <c r="A68" s="9">
        <v>60</v>
      </c>
      <c r="B68" s="3" t="s">
        <v>625</v>
      </c>
      <c r="C68" s="6" t="s">
        <v>43</v>
      </c>
      <c r="D68" s="2" t="s">
        <v>202</v>
      </c>
      <c r="E68" s="1">
        <v>2027</v>
      </c>
      <c r="F68" s="5" t="s">
        <v>576</v>
      </c>
      <c r="G68" s="10"/>
      <c r="H68" s="181">
        <f t="shared" si="101"/>
        <v>0</v>
      </c>
      <c r="I68" s="181">
        <f t="shared" si="18"/>
        <v>0</v>
      </c>
      <c r="J68" s="181">
        <f t="shared" si="19"/>
        <v>0</v>
      </c>
      <c r="K68" s="181">
        <f t="shared" si="20"/>
        <v>0</v>
      </c>
      <c r="L68" s="181">
        <f t="shared" si="59"/>
        <v>0</v>
      </c>
      <c r="M68" s="181">
        <f t="shared" si="60"/>
        <v>0</v>
      </c>
      <c r="N68" s="181">
        <f t="shared" si="61"/>
        <v>0</v>
      </c>
      <c r="O68" s="181">
        <f t="shared" si="13"/>
        <v>0</v>
      </c>
      <c r="P68" s="181">
        <f t="shared" si="21"/>
        <v>0</v>
      </c>
      <c r="Q68" s="181">
        <f t="shared" si="22"/>
        <v>0</v>
      </c>
      <c r="R68" s="181">
        <f t="shared" si="23"/>
        <v>0</v>
      </c>
      <c r="S68" s="184">
        <f t="shared" si="62"/>
        <v>0</v>
      </c>
      <c r="T68" s="184">
        <f t="shared" si="63"/>
        <v>0</v>
      </c>
      <c r="U68" s="184">
        <f t="shared" si="64"/>
        <v>0</v>
      </c>
      <c r="V68" s="184">
        <f t="shared" si="65"/>
        <v>0</v>
      </c>
      <c r="W68" s="184">
        <f t="shared" si="66"/>
        <v>0</v>
      </c>
      <c r="X68" s="185"/>
      <c r="Y68" s="185"/>
      <c r="Z68" s="185"/>
      <c r="AA68" s="185"/>
      <c r="AB68" s="181">
        <f t="shared" si="87"/>
        <v>0</v>
      </c>
      <c r="AC68" s="181">
        <f t="shared" si="88"/>
        <v>0</v>
      </c>
      <c r="AD68" s="181">
        <f t="shared" si="102"/>
        <v>0</v>
      </c>
      <c r="AE68" s="181">
        <f t="shared" si="89"/>
        <v>0</v>
      </c>
      <c r="AF68" s="181">
        <f t="shared" si="90"/>
        <v>0</v>
      </c>
      <c r="AG68" s="187">
        <f t="shared" si="91"/>
        <v>0</v>
      </c>
      <c r="AH68" s="185"/>
      <c r="AI68" s="185"/>
      <c r="AJ68" s="185"/>
      <c r="AK68" s="185"/>
      <c r="AL68" s="184">
        <f t="shared" si="67"/>
        <v>0</v>
      </c>
      <c r="AM68" s="181">
        <f t="shared" si="84"/>
        <v>0</v>
      </c>
      <c r="AN68" s="181">
        <f t="shared" si="92"/>
        <v>0</v>
      </c>
      <c r="AO68" s="181">
        <f t="shared" si="103"/>
        <v>0</v>
      </c>
      <c r="AP68" s="181">
        <f t="shared" si="85"/>
        <v>0</v>
      </c>
      <c r="AQ68" s="181">
        <f t="shared" si="86"/>
        <v>0</v>
      </c>
      <c r="AR68" s="181">
        <f t="shared" si="104"/>
        <v>0</v>
      </c>
      <c r="AS68" s="181">
        <f t="shared" si="68"/>
        <v>0</v>
      </c>
      <c r="AT68" s="181">
        <f t="shared" si="69"/>
        <v>0</v>
      </c>
      <c r="AU68" s="181">
        <f t="shared" si="93"/>
        <v>0</v>
      </c>
      <c r="AV68" s="181">
        <f t="shared" si="100"/>
        <v>0</v>
      </c>
      <c r="AW68" s="181">
        <f t="shared" si="70"/>
        <v>0</v>
      </c>
      <c r="AX68" s="181">
        <f t="shared" si="105"/>
        <v>0</v>
      </c>
      <c r="AY68" s="181">
        <f t="shared" si="94"/>
        <v>0</v>
      </c>
      <c r="AZ68" s="181">
        <f t="shared" si="95"/>
        <v>0</v>
      </c>
      <c r="BA68" s="181">
        <f t="shared" si="106"/>
        <v>0</v>
      </c>
      <c r="BB68" s="181">
        <f t="shared" si="96"/>
        <v>0</v>
      </c>
      <c r="BC68" s="181">
        <f t="shared" si="71"/>
        <v>0</v>
      </c>
      <c r="BD68" s="181">
        <f t="shared" si="107"/>
        <v>0</v>
      </c>
      <c r="BE68" s="181">
        <f t="shared" si="108"/>
        <v>0</v>
      </c>
      <c r="BF68" s="181">
        <f t="shared" si="97"/>
        <v>0</v>
      </c>
      <c r="BG68" s="181">
        <f t="shared" si="98"/>
        <v>0</v>
      </c>
      <c r="BH68" s="181">
        <f t="shared" si="99"/>
        <v>0</v>
      </c>
      <c r="BI68" s="187">
        <f t="shared" si="72"/>
        <v>0</v>
      </c>
      <c r="BJ68" s="184">
        <f t="shared" si="73"/>
        <v>0</v>
      </c>
      <c r="BK68" s="184">
        <f t="shared" si="74"/>
        <v>0</v>
      </c>
      <c r="BL68" s="187">
        <f t="shared" si="75"/>
        <v>0</v>
      </c>
    </row>
    <row r="69" spans="1:64" customFormat="1" ht="14.4" x14ac:dyDescent="0.3">
      <c r="A69" s="9">
        <v>61</v>
      </c>
      <c r="B69" s="3" t="s">
        <v>629</v>
      </c>
      <c r="C69" s="6" t="s">
        <v>43</v>
      </c>
      <c r="D69" s="2" t="s">
        <v>202</v>
      </c>
      <c r="E69" s="1">
        <v>2027</v>
      </c>
      <c r="F69" s="5" t="s">
        <v>576</v>
      </c>
      <c r="G69" s="10"/>
      <c r="H69" s="181">
        <f t="shared" si="101"/>
        <v>0</v>
      </c>
      <c r="I69" s="181">
        <f t="shared" si="18"/>
        <v>0</v>
      </c>
      <c r="J69" s="181">
        <f t="shared" si="19"/>
        <v>0</v>
      </c>
      <c r="K69" s="181">
        <f t="shared" si="20"/>
        <v>0</v>
      </c>
      <c r="L69" s="181">
        <f t="shared" si="59"/>
        <v>0</v>
      </c>
      <c r="M69" s="181">
        <f t="shared" si="60"/>
        <v>0</v>
      </c>
      <c r="N69" s="181">
        <f t="shared" si="61"/>
        <v>0</v>
      </c>
      <c r="O69" s="181">
        <f t="shared" si="13"/>
        <v>0</v>
      </c>
      <c r="P69" s="181">
        <f t="shared" si="21"/>
        <v>0</v>
      </c>
      <c r="Q69" s="181">
        <f t="shared" si="22"/>
        <v>0</v>
      </c>
      <c r="R69" s="181">
        <f t="shared" si="23"/>
        <v>0</v>
      </c>
      <c r="S69" s="184">
        <f t="shared" si="62"/>
        <v>0</v>
      </c>
      <c r="T69" s="184">
        <f t="shared" si="63"/>
        <v>0</v>
      </c>
      <c r="U69" s="184">
        <f t="shared" si="64"/>
        <v>0</v>
      </c>
      <c r="V69" s="184">
        <f t="shared" si="65"/>
        <v>0</v>
      </c>
      <c r="W69" s="184">
        <f t="shared" si="66"/>
        <v>0</v>
      </c>
      <c r="X69" s="185"/>
      <c r="Y69" s="185"/>
      <c r="Z69" s="185"/>
      <c r="AA69" s="185"/>
      <c r="AB69" s="181">
        <f t="shared" si="87"/>
        <v>0</v>
      </c>
      <c r="AC69" s="181">
        <f t="shared" si="88"/>
        <v>0</v>
      </c>
      <c r="AD69" s="181">
        <f t="shared" si="102"/>
        <v>0</v>
      </c>
      <c r="AE69" s="181">
        <f t="shared" si="89"/>
        <v>0</v>
      </c>
      <c r="AF69" s="181">
        <f t="shared" si="90"/>
        <v>0</v>
      </c>
      <c r="AG69" s="187">
        <f t="shared" si="91"/>
        <v>0</v>
      </c>
      <c r="AH69" s="185"/>
      <c r="AI69" s="185"/>
      <c r="AJ69" s="185"/>
      <c r="AK69" s="185"/>
      <c r="AL69" s="184">
        <f t="shared" si="67"/>
        <v>0</v>
      </c>
      <c r="AM69" s="181">
        <f t="shared" si="84"/>
        <v>0</v>
      </c>
      <c r="AN69" s="181">
        <f t="shared" si="92"/>
        <v>0</v>
      </c>
      <c r="AO69" s="181">
        <f t="shared" si="103"/>
        <v>0</v>
      </c>
      <c r="AP69" s="181">
        <f t="shared" si="85"/>
        <v>0</v>
      </c>
      <c r="AQ69" s="181">
        <f t="shared" si="86"/>
        <v>0</v>
      </c>
      <c r="AR69" s="181">
        <f t="shared" si="104"/>
        <v>0</v>
      </c>
      <c r="AS69" s="181">
        <f t="shared" si="68"/>
        <v>0</v>
      </c>
      <c r="AT69" s="181">
        <f t="shared" si="69"/>
        <v>0</v>
      </c>
      <c r="AU69" s="181">
        <f t="shared" si="93"/>
        <v>0</v>
      </c>
      <c r="AV69" s="181">
        <f t="shared" si="100"/>
        <v>0</v>
      </c>
      <c r="AW69" s="181">
        <f t="shared" si="70"/>
        <v>0</v>
      </c>
      <c r="AX69" s="181">
        <f t="shared" si="105"/>
        <v>0</v>
      </c>
      <c r="AY69" s="181">
        <f t="shared" si="94"/>
        <v>0</v>
      </c>
      <c r="AZ69" s="181">
        <f t="shared" si="95"/>
        <v>0</v>
      </c>
      <c r="BA69" s="181">
        <f t="shared" si="106"/>
        <v>0</v>
      </c>
      <c r="BB69" s="181">
        <f t="shared" si="96"/>
        <v>0</v>
      </c>
      <c r="BC69" s="181">
        <f t="shared" si="71"/>
        <v>0</v>
      </c>
      <c r="BD69" s="181">
        <f t="shared" si="107"/>
        <v>0</v>
      </c>
      <c r="BE69" s="181">
        <f t="shared" si="108"/>
        <v>0</v>
      </c>
      <c r="BF69" s="181">
        <f t="shared" si="97"/>
        <v>0</v>
      </c>
      <c r="BG69" s="181">
        <f t="shared" si="98"/>
        <v>0</v>
      </c>
      <c r="BH69" s="181">
        <f t="shared" si="99"/>
        <v>0</v>
      </c>
      <c r="BI69" s="187">
        <f t="shared" si="72"/>
        <v>0</v>
      </c>
      <c r="BJ69" s="184">
        <f t="shared" si="73"/>
        <v>0</v>
      </c>
      <c r="BK69" s="184">
        <f t="shared" si="74"/>
        <v>0</v>
      </c>
      <c r="BL69" s="187">
        <f t="shared" si="75"/>
        <v>0</v>
      </c>
    </row>
    <row r="70" spans="1:64" customFormat="1" ht="14.4" x14ac:dyDescent="0.3">
      <c r="A70" s="9">
        <v>62</v>
      </c>
      <c r="B70" s="3" t="s">
        <v>628</v>
      </c>
      <c r="C70" s="6" t="s">
        <v>43</v>
      </c>
      <c r="D70" s="2" t="s">
        <v>202</v>
      </c>
      <c r="E70" s="1">
        <v>2027</v>
      </c>
      <c r="F70" s="5" t="s">
        <v>576</v>
      </c>
      <c r="G70" s="10"/>
      <c r="H70" s="181">
        <f t="shared" si="101"/>
        <v>0</v>
      </c>
      <c r="I70" s="181">
        <f t="shared" si="18"/>
        <v>0</v>
      </c>
      <c r="J70" s="181">
        <f t="shared" si="19"/>
        <v>0</v>
      </c>
      <c r="K70" s="181">
        <f t="shared" si="20"/>
        <v>0</v>
      </c>
      <c r="L70" s="181">
        <f t="shared" si="59"/>
        <v>0</v>
      </c>
      <c r="M70" s="181">
        <f t="shared" si="60"/>
        <v>0</v>
      </c>
      <c r="N70" s="181">
        <f t="shared" si="61"/>
        <v>0</v>
      </c>
      <c r="O70" s="181">
        <f t="shared" si="13"/>
        <v>0</v>
      </c>
      <c r="P70" s="181">
        <f t="shared" si="21"/>
        <v>0</v>
      </c>
      <c r="Q70" s="181">
        <f t="shared" si="22"/>
        <v>0</v>
      </c>
      <c r="R70" s="181">
        <f t="shared" si="23"/>
        <v>0</v>
      </c>
      <c r="S70" s="184">
        <f t="shared" si="62"/>
        <v>0</v>
      </c>
      <c r="T70" s="184">
        <f t="shared" si="63"/>
        <v>0</v>
      </c>
      <c r="U70" s="184">
        <f t="shared" si="64"/>
        <v>0</v>
      </c>
      <c r="V70" s="184">
        <f t="shared" si="65"/>
        <v>0</v>
      </c>
      <c r="W70" s="184">
        <f t="shared" si="66"/>
        <v>0</v>
      </c>
      <c r="X70" s="185"/>
      <c r="Y70" s="185"/>
      <c r="Z70" s="185"/>
      <c r="AA70" s="185"/>
      <c r="AB70" s="181">
        <f t="shared" si="87"/>
        <v>0</v>
      </c>
      <c r="AC70" s="181">
        <f t="shared" si="88"/>
        <v>0</v>
      </c>
      <c r="AD70" s="181">
        <f t="shared" si="102"/>
        <v>0</v>
      </c>
      <c r="AE70" s="181">
        <f t="shared" si="89"/>
        <v>0</v>
      </c>
      <c r="AF70" s="181">
        <f t="shared" si="90"/>
        <v>0</v>
      </c>
      <c r="AG70" s="187">
        <f t="shared" si="91"/>
        <v>0</v>
      </c>
      <c r="AH70" s="185"/>
      <c r="AI70" s="185"/>
      <c r="AJ70" s="185"/>
      <c r="AK70" s="185"/>
      <c r="AL70" s="184">
        <f t="shared" si="67"/>
        <v>0</v>
      </c>
      <c r="AM70" s="181">
        <f t="shared" si="84"/>
        <v>0</v>
      </c>
      <c r="AN70" s="181">
        <f t="shared" si="92"/>
        <v>0</v>
      </c>
      <c r="AO70" s="181">
        <f t="shared" si="103"/>
        <v>0</v>
      </c>
      <c r="AP70" s="181">
        <f t="shared" si="85"/>
        <v>0</v>
      </c>
      <c r="AQ70" s="181">
        <f t="shared" si="86"/>
        <v>0</v>
      </c>
      <c r="AR70" s="181">
        <f t="shared" si="104"/>
        <v>0</v>
      </c>
      <c r="AS70" s="181">
        <f t="shared" si="68"/>
        <v>0</v>
      </c>
      <c r="AT70" s="181">
        <f t="shared" si="69"/>
        <v>0</v>
      </c>
      <c r="AU70" s="181">
        <f t="shared" si="93"/>
        <v>0</v>
      </c>
      <c r="AV70" s="181">
        <f t="shared" si="100"/>
        <v>0</v>
      </c>
      <c r="AW70" s="181">
        <f t="shared" si="70"/>
        <v>0</v>
      </c>
      <c r="AX70" s="181">
        <f t="shared" si="105"/>
        <v>0</v>
      </c>
      <c r="AY70" s="181">
        <f t="shared" si="94"/>
        <v>0</v>
      </c>
      <c r="AZ70" s="181">
        <f t="shared" si="95"/>
        <v>0</v>
      </c>
      <c r="BA70" s="181">
        <f t="shared" si="106"/>
        <v>0</v>
      </c>
      <c r="BB70" s="181">
        <f t="shared" si="96"/>
        <v>0</v>
      </c>
      <c r="BC70" s="181">
        <f t="shared" si="71"/>
        <v>0</v>
      </c>
      <c r="BD70" s="181">
        <f t="shared" si="107"/>
        <v>0</v>
      </c>
      <c r="BE70" s="181">
        <f t="shared" si="108"/>
        <v>0</v>
      </c>
      <c r="BF70" s="181">
        <f t="shared" si="97"/>
        <v>0</v>
      </c>
      <c r="BG70" s="181">
        <f t="shared" si="98"/>
        <v>0</v>
      </c>
      <c r="BH70" s="181">
        <f t="shared" si="99"/>
        <v>0</v>
      </c>
      <c r="BI70" s="187">
        <f t="shared" si="72"/>
        <v>0</v>
      </c>
      <c r="BJ70" s="184">
        <f t="shared" si="73"/>
        <v>0</v>
      </c>
      <c r="BK70" s="184">
        <f t="shared" si="74"/>
        <v>0</v>
      </c>
      <c r="BL70" s="187">
        <f t="shared" si="75"/>
        <v>0</v>
      </c>
    </row>
    <row r="71" spans="1:64" customFormat="1" ht="14.4" x14ac:dyDescent="0.3">
      <c r="A71" s="9">
        <v>63</v>
      </c>
      <c r="B71" s="3" t="s">
        <v>658</v>
      </c>
      <c r="C71" s="6" t="s">
        <v>43</v>
      </c>
      <c r="D71" s="2" t="s">
        <v>202</v>
      </c>
      <c r="E71" s="1">
        <v>2027</v>
      </c>
      <c r="F71" s="5" t="s">
        <v>656</v>
      </c>
      <c r="G71" s="10"/>
      <c r="H71" s="181">
        <f t="shared" si="101"/>
        <v>0</v>
      </c>
      <c r="I71" s="181">
        <f t="shared" si="18"/>
        <v>0</v>
      </c>
      <c r="J71" s="181">
        <f t="shared" si="19"/>
        <v>0</v>
      </c>
      <c r="K71" s="181">
        <f t="shared" si="20"/>
        <v>0</v>
      </c>
      <c r="L71" s="181">
        <f t="shared" si="59"/>
        <v>0</v>
      </c>
      <c r="M71" s="181">
        <f t="shared" si="60"/>
        <v>0</v>
      </c>
      <c r="N71" s="181">
        <f t="shared" si="61"/>
        <v>0</v>
      </c>
      <c r="O71" s="181">
        <f t="shared" si="13"/>
        <v>0</v>
      </c>
      <c r="P71" s="181">
        <f t="shared" si="21"/>
        <v>0</v>
      </c>
      <c r="Q71" s="181">
        <f t="shared" si="22"/>
        <v>0</v>
      </c>
      <c r="R71" s="181">
        <f t="shared" si="23"/>
        <v>0</v>
      </c>
      <c r="S71" s="184">
        <f t="shared" si="62"/>
        <v>0</v>
      </c>
      <c r="T71" s="184">
        <f t="shared" si="63"/>
        <v>0</v>
      </c>
      <c r="U71" s="184">
        <f t="shared" si="64"/>
        <v>0</v>
      </c>
      <c r="V71" s="184">
        <f t="shared" si="65"/>
        <v>0</v>
      </c>
      <c r="W71" s="184">
        <f t="shared" si="66"/>
        <v>0</v>
      </c>
      <c r="X71" s="185"/>
      <c r="Y71" s="185"/>
      <c r="Z71" s="185"/>
      <c r="AA71" s="185"/>
      <c r="AB71" s="181">
        <f t="shared" si="87"/>
        <v>0</v>
      </c>
      <c r="AC71" s="181">
        <f t="shared" si="88"/>
        <v>0</v>
      </c>
      <c r="AD71" s="181">
        <f t="shared" si="102"/>
        <v>0</v>
      </c>
      <c r="AE71" s="181">
        <f t="shared" si="89"/>
        <v>0</v>
      </c>
      <c r="AF71" s="181">
        <f t="shared" si="90"/>
        <v>0</v>
      </c>
      <c r="AG71" s="187">
        <f t="shared" si="91"/>
        <v>0</v>
      </c>
      <c r="AH71" s="185"/>
      <c r="AI71" s="185"/>
      <c r="AJ71" s="185"/>
      <c r="AK71" s="185"/>
      <c r="AL71" s="184">
        <f t="shared" si="67"/>
        <v>0</v>
      </c>
      <c r="AM71" s="181">
        <f t="shared" si="84"/>
        <v>0</v>
      </c>
      <c r="AN71" s="181">
        <f t="shared" si="92"/>
        <v>0</v>
      </c>
      <c r="AO71" s="181">
        <f t="shared" si="103"/>
        <v>0</v>
      </c>
      <c r="AP71" s="181">
        <f t="shared" si="85"/>
        <v>0</v>
      </c>
      <c r="AQ71" s="181">
        <f t="shared" si="86"/>
        <v>0</v>
      </c>
      <c r="AR71" s="181">
        <f t="shared" si="104"/>
        <v>0</v>
      </c>
      <c r="AS71" s="181">
        <f t="shared" si="68"/>
        <v>0</v>
      </c>
      <c r="AT71" s="181">
        <f t="shared" si="69"/>
        <v>0</v>
      </c>
      <c r="AU71" s="181">
        <f t="shared" si="93"/>
        <v>0</v>
      </c>
      <c r="AV71" s="181">
        <f t="shared" si="100"/>
        <v>0</v>
      </c>
      <c r="AW71" s="181">
        <f t="shared" si="70"/>
        <v>0</v>
      </c>
      <c r="AX71" s="181">
        <f t="shared" si="105"/>
        <v>0</v>
      </c>
      <c r="AY71" s="181">
        <f t="shared" si="94"/>
        <v>0</v>
      </c>
      <c r="AZ71" s="181">
        <f t="shared" si="95"/>
        <v>0</v>
      </c>
      <c r="BA71" s="181">
        <f t="shared" si="106"/>
        <v>0</v>
      </c>
      <c r="BB71" s="181">
        <f t="shared" si="96"/>
        <v>0</v>
      </c>
      <c r="BC71" s="181">
        <f t="shared" si="71"/>
        <v>0</v>
      </c>
      <c r="BD71" s="181">
        <f t="shared" si="107"/>
        <v>0</v>
      </c>
      <c r="BE71" s="181">
        <f t="shared" si="108"/>
        <v>0</v>
      </c>
      <c r="BF71" s="181">
        <f t="shared" si="97"/>
        <v>0</v>
      </c>
      <c r="BG71" s="181">
        <f t="shared" si="98"/>
        <v>0</v>
      </c>
      <c r="BH71" s="181">
        <f t="shared" si="99"/>
        <v>0</v>
      </c>
      <c r="BI71" s="187">
        <f t="shared" si="72"/>
        <v>0</v>
      </c>
      <c r="BJ71" s="184">
        <f t="shared" si="73"/>
        <v>0</v>
      </c>
      <c r="BK71" s="184">
        <f t="shared" si="74"/>
        <v>0</v>
      </c>
      <c r="BL71" s="187">
        <f t="shared" si="75"/>
        <v>0</v>
      </c>
    </row>
    <row r="72" spans="1:64" customFormat="1" ht="14.4" x14ac:dyDescent="0.3">
      <c r="A72" s="9">
        <v>64</v>
      </c>
      <c r="B72" s="4" t="s">
        <v>657</v>
      </c>
      <c r="C72" s="6" t="s">
        <v>43</v>
      </c>
      <c r="D72" s="2" t="s">
        <v>202</v>
      </c>
      <c r="E72" s="1">
        <v>2027</v>
      </c>
      <c r="F72" s="5" t="s">
        <v>659</v>
      </c>
      <c r="G72" s="10"/>
      <c r="H72" s="181">
        <f t="shared" si="101"/>
        <v>0</v>
      </c>
      <c r="I72" s="181">
        <f t="shared" si="18"/>
        <v>0</v>
      </c>
      <c r="J72" s="181">
        <f t="shared" si="19"/>
        <v>0</v>
      </c>
      <c r="K72" s="181">
        <f t="shared" si="20"/>
        <v>0</v>
      </c>
      <c r="L72" s="181">
        <f t="shared" si="59"/>
        <v>0</v>
      </c>
      <c r="M72" s="181">
        <f t="shared" si="60"/>
        <v>0</v>
      </c>
      <c r="N72" s="181">
        <f t="shared" si="61"/>
        <v>0</v>
      </c>
      <c r="O72" s="181">
        <f t="shared" si="13"/>
        <v>0</v>
      </c>
      <c r="P72" s="181">
        <f t="shared" si="21"/>
        <v>0</v>
      </c>
      <c r="Q72" s="181">
        <f t="shared" si="22"/>
        <v>0</v>
      </c>
      <c r="R72" s="181">
        <f t="shared" si="23"/>
        <v>0</v>
      </c>
      <c r="S72" s="184">
        <f t="shared" si="62"/>
        <v>0</v>
      </c>
      <c r="T72" s="184">
        <f t="shared" si="63"/>
        <v>0</v>
      </c>
      <c r="U72" s="184">
        <f t="shared" si="64"/>
        <v>0</v>
      </c>
      <c r="V72" s="184">
        <f t="shared" si="65"/>
        <v>0</v>
      </c>
      <c r="W72" s="184">
        <f t="shared" si="66"/>
        <v>0</v>
      </c>
      <c r="X72" s="185"/>
      <c r="Y72" s="185"/>
      <c r="Z72" s="185"/>
      <c r="AA72" s="185"/>
      <c r="AB72" s="181">
        <f t="shared" si="87"/>
        <v>0</v>
      </c>
      <c r="AC72" s="181">
        <f t="shared" si="88"/>
        <v>0</v>
      </c>
      <c r="AD72" s="181">
        <f t="shared" si="102"/>
        <v>0</v>
      </c>
      <c r="AE72" s="181">
        <f t="shared" si="89"/>
        <v>0</v>
      </c>
      <c r="AF72" s="181">
        <f t="shared" si="90"/>
        <v>0</v>
      </c>
      <c r="AG72" s="187">
        <f t="shared" si="91"/>
        <v>0</v>
      </c>
      <c r="AH72" s="185"/>
      <c r="AI72" s="185"/>
      <c r="AJ72" s="185"/>
      <c r="AK72" s="185"/>
      <c r="AL72" s="184">
        <f t="shared" si="67"/>
        <v>0</v>
      </c>
      <c r="AM72" s="181">
        <f t="shared" si="84"/>
        <v>0</v>
      </c>
      <c r="AN72" s="181">
        <f t="shared" si="92"/>
        <v>0</v>
      </c>
      <c r="AO72" s="181">
        <f t="shared" si="103"/>
        <v>0</v>
      </c>
      <c r="AP72" s="181">
        <f t="shared" si="85"/>
        <v>0</v>
      </c>
      <c r="AQ72" s="181">
        <f t="shared" si="86"/>
        <v>0</v>
      </c>
      <c r="AR72" s="181">
        <f t="shared" si="104"/>
        <v>0</v>
      </c>
      <c r="AS72" s="181">
        <f t="shared" si="68"/>
        <v>0</v>
      </c>
      <c r="AT72" s="181">
        <f t="shared" si="69"/>
        <v>0</v>
      </c>
      <c r="AU72" s="181">
        <f t="shared" si="93"/>
        <v>0</v>
      </c>
      <c r="AV72" s="181">
        <f t="shared" si="100"/>
        <v>0</v>
      </c>
      <c r="AW72" s="181">
        <f t="shared" si="70"/>
        <v>0</v>
      </c>
      <c r="AX72" s="181">
        <f t="shared" si="105"/>
        <v>0</v>
      </c>
      <c r="AY72" s="181">
        <f t="shared" si="94"/>
        <v>0</v>
      </c>
      <c r="AZ72" s="181">
        <f t="shared" si="95"/>
        <v>0</v>
      </c>
      <c r="BA72" s="181">
        <f t="shared" si="106"/>
        <v>0</v>
      </c>
      <c r="BB72" s="181">
        <f t="shared" si="96"/>
        <v>0</v>
      </c>
      <c r="BC72" s="181">
        <f t="shared" si="71"/>
        <v>0</v>
      </c>
      <c r="BD72" s="181">
        <f t="shared" si="107"/>
        <v>0</v>
      </c>
      <c r="BE72" s="181">
        <f t="shared" si="108"/>
        <v>0</v>
      </c>
      <c r="BF72" s="181">
        <f t="shared" si="97"/>
        <v>0</v>
      </c>
      <c r="BG72" s="181">
        <f t="shared" si="98"/>
        <v>0</v>
      </c>
      <c r="BH72" s="181">
        <f t="shared" si="99"/>
        <v>0</v>
      </c>
      <c r="BI72" s="187">
        <f t="shared" si="72"/>
        <v>0</v>
      </c>
      <c r="BJ72" s="184">
        <f t="shared" si="73"/>
        <v>0</v>
      </c>
      <c r="BK72" s="184">
        <f t="shared" si="74"/>
        <v>0</v>
      </c>
      <c r="BL72" s="187">
        <f t="shared" si="75"/>
        <v>0</v>
      </c>
    </row>
    <row r="73" spans="1:64" customFormat="1" ht="14.4" x14ac:dyDescent="0.3">
      <c r="A73" s="9">
        <v>65</v>
      </c>
      <c r="B73" s="3" t="s">
        <v>623</v>
      </c>
      <c r="C73" s="6" t="s">
        <v>43</v>
      </c>
      <c r="D73" s="2" t="s">
        <v>499</v>
      </c>
      <c r="E73" s="1">
        <v>2025</v>
      </c>
      <c r="F73" s="5" t="s">
        <v>626</v>
      </c>
      <c r="G73" s="10"/>
      <c r="H73" s="181">
        <f t="shared" si="101"/>
        <v>0</v>
      </c>
      <c r="I73" s="181">
        <f t="shared" ref="I73:I88" si="109">AY9</f>
        <v>0</v>
      </c>
      <c r="J73" s="181">
        <f t="shared" ref="J73:J88" si="110">AZ9</f>
        <v>0</v>
      </c>
      <c r="K73" s="181">
        <f t="shared" ref="K73:K88" si="111">BA9</f>
        <v>0</v>
      </c>
      <c r="L73" s="181">
        <f t="shared" ref="L73:L79" si="112">K73</f>
        <v>0</v>
      </c>
      <c r="M73" s="183"/>
      <c r="N73" s="181">
        <f t="shared" ref="N73:N79" si="113">O73+R73</f>
        <v>0</v>
      </c>
      <c r="O73" s="181">
        <f t="shared" si="13"/>
        <v>0</v>
      </c>
      <c r="P73" s="188">
        <f t="shared" ref="P73:P88" si="114">BF9</f>
        <v>0</v>
      </c>
      <c r="Q73" s="188">
        <f t="shared" ref="Q73:Q88" si="115">BG9</f>
        <v>0</v>
      </c>
      <c r="R73" s="188">
        <f t="shared" ref="R73:R88" si="116">BH9</f>
        <v>0</v>
      </c>
      <c r="S73" s="184">
        <f t="shared" ref="S73:S104" si="117">IF(H73=0,0,O73/H73)</f>
        <v>0</v>
      </c>
      <c r="T73" s="184">
        <f t="shared" ref="T73:T104" si="118">IF(I73=0,0,P73/I73)</f>
        <v>0</v>
      </c>
      <c r="U73" s="184">
        <f t="shared" ref="U73:U104" si="119">IF(J73=0,0,Q73/J73)</f>
        <v>0</v>
      </c>
      <c r="V73" s="184">
        <f t="shared" ref="V73:V104" si="120">IF(K73=0,0,R73/K73)</f>
        <v>0</v>
      </c>
      <c r="W73" s="184">
        <f t="shared" ref="W73:W104" si="121">IF(H73=0,0,AD73/H73)</f>
        <v>0</v>
      </c>
      <c r="X73" s="185"/>
      <c r="Y73" s="185"/>
      <c r="Z73" s="185"/>
      <c r="AA73" s="185"/>
      <c r="AB73" s="181">
        <f t="shared" si="87"/>
        <v>0</v>
      </c>
      <c r="AC73" s="181">
        <f t="shared" si="88"/>
        <v>0</v>
      </c>
      <c r="AD73" s="181">
        <f t="shared" si="102"/>
        <v>0</v>
      </c>
      <c r="AE73" s="181">
        <f t="shared" si="89"/>
        <v>0</v>
      </c>
      <c r="AF73" s="181">
        <f t="shared" si="90"/>
        <v>0</v>
      </c>
      <c r="AG73" s="187">
        <f t="shared" si="91"/>
        <v>0</v>
      </c>
      <c r="AH73" s="185"/>
      <c r="AI73" s="185"/>
      <c r="AJ73" s="185"/>
      <c r="AK73" s="185"/>
      <c r="AL73" s="185"/>
      <c r="AM73" s="181">
        <f t="shared" ref="AM73:AM92" si="122">AJ73*AC73</f>
        <v>0</v>
      </c>
      <c r="AN73" s="181">
        <f t="shared" si="92"/>
        <v>0</v>
      </c>
      <c r="AO73" s="181">
        <f t="shared" si="103"/>
        <v>0</v>
      </c>
      <c r="AP73" s="181">
        <f t="shared" ref="AP73:AP92" si="123">AH73*AE73</f>
        <v>0</v>
      </c>
      <c r="AQ73" s="181">
        <f t="shared" ref="AQ73:AQ92" si="124">AI73*AF73</f>
        <v>0</v>
      </c>
      <c r="AR73" s="181">
        <f t="shared" si="104"/>
        <v>0</v>
      </c>
      <c r="AS73" s="181">
        <f t="shared" ref="AS73:AS79" si="125">AP73</f>
        <v>0</v>
      </c>
      <c r="AT73" s="181">
        <f>AQ73</f>
        <v>0</v>
      </c>
      <c r="AU73" s="181">
        <f t="shared" ref="AU73:AU104" si="126">I73*(1-X73-Y73)*X89*AH89</f>
        <v>0</v>
      </c>
      <c r="AV73" s="181">
        <f t="shared" ref="AV73:AV104" si="127">AB73*X89*AH89</f>
        <v>0</v>
      </c>
      <c r="AW73" s="181">
        <f t="shared" ref="AW73:AW88" si="128">MAX(L73*AL73,R73)</f>
        <v>0</v>
      </c>
      <c r="AX73" s="181">
        <f t="shared" si="105"/>
        <v>0</v>
      </c>
      <c r="AY73" s="181">
        <f t="shared" si="94"/>
        <v>0</v>
      </c>
      <c r="AZ73" s="181">
        <f t="shared" si="95"/>
        <v>0</v>
      </c>
      <c r="BA73" s="181">
        <f t="shared" si="106"/>
        <v>0</v>
      </c>
      <c r="BB73" s="181">
        <f t="shared" si="96"/>
        <v>0</v>
      </c>
      <c r="BC73" s="181">
        <f t="shared" ref="BC73:BC88" si="129">AD73</f>
        <v>0</v>
      </c>
      <c r="BD73" s="181">
        <f t="shared" si="107"/>
        <v>0</v>
      </c>
      <c r="BE73" s="181">
        <f t="shared" si="108"/>
        <v>0</v>
      </c>
      <c r="BF73" s="181">
        <f t="shared" si="97"/>
        <v>0</v>
      </c>
      <c r="BG73" s="181">
        <f t="shared" si="98"/>
        <v>0</v>
      </c>
      <c r="BH73" s="181">
        <f t="shared" si="99"/>
        <v>0</v>
      </c>
      <c r="BI73" s="187">
        <f t="shared" ref="BI73:BI104" si="130">IFERROR(BE73/AX73,0)</f>
        <v>0</v>
      </c>
      <c r="BJ73" s="184">
        <f t="shared" ref="BJ73:BJ104" si="131">IFERROR(BF73/AY73,0)</f>
        <v>0</v>
      </c>
      <c r="BK73" s="184">
        <f t="shared" ref="BK73:BK104" si="132">IFERROR(BG73/AZ73,0)</f>
        <v>0</v>
      </c>
      <c r="BL73" s="187">
        <f t="shared" ref="BL73:BL104" si="133">IFERROR(BH73/BA73,0)</f>
        <v>0</v>
      </c>
    </row>
    <row r="74" spans="1:64" customFormat="1" ht="14.4" x14ac:dyDescent="0.3">
      <c r="A74" s="9">
        <v>66</v>
      </c>
      <c r="B74" s="3" t="s">
        <v>624</v>
      </c>
      <c r="C74" s="6" t="s">
        <v>43</v>
      </c>
      <c r="D74" s="2" t="s">
        <v>499</v>
      </c>
      <c r="E74" s="1">
        <v>2025</v>
      </c>
      <c r="F74" s="5" t="s">
        <v>626</v>
      </c>
      <c r="G74" s="10"/>
      <c r="H74" s="181">
        <f t="shared" si="101"/>
        <v>0</v>
      </c>
      <c r="I74" s="181">
        <f t="shared" si="109"/>
        <v>0</v>
      </c>
      <c r="J74" s="181">
        <f t="shared" si="110"/>
        <v>0</v>
      </c>
      <c r="K74" s="181">
        <f t="shared" si="111"/>
        <v>0</v>
      </c>
      <c r="L74" s="181">
        <f t="shared" si="112"/>
        <v>0</v>
      </c>
      <c r="M74" s="183"/>
      <c r="N74" s="181">
        <f t="shared" si="113"/>
        <v>0</v>
      </c>
      <c r="O74" s="181">
        <f t="shared" ref="O74:O119" si="134">P74+Q74</f>
        <v>0</v>
      </c>
      <c r="P74" s="188">
        <f t="shared" si="114"/>
        <v>0</v>
      </c>
      <c r="Q74" s="188">
        <f t="shared" si="115"/>
        <v>0</v>
      </c>
      <c r="R74" s="188">
        <f t="shared" si="116"/>
        <v>0</v>
      </c>
      <c r="S74" s="184">
        <f t="shared" si="117"/>
        <v>0</v>
      </c>
      <c r="T74" s="184">
        <f t="shared" si="118"/>
        <v>0</v>
      </c>
      <c r="U74" s="184">
        <f t="shared" si="119"/>
        <v>0</v>
      </c>
      <c r="V74" s="184">
        <f t="shared" si="120"/>
        <v>0</v>
      </c>
      <c r="W74" s="184">
        <f t="shared" si="121"/>
        <v>0</v>
      </c>
      <c r="X74" s="185"/>
      <c r="Y74" s="185"/>
      <c r="Z74" s="185"/>
      <c r="AA74" s="185"/>
      <c r="AB74" s="181">
        <f t="shared" si="87"/>
        <v>0</v>
      </c>
      <c r="AC74" s="181">
        <f t="shared" si="88"/>
        <v>0</v>
      </c>
      <c r="AD74" s="181">
        <f t="shared" si="102"/>
        <v>0</v>
      </c>
      <c r="AE74" s="181">
        <f t="shared" si="89"/>
        <v>0</v>
      </c>
      <c r="AF74" s="181">
        <f t="shared" si="90"/>
        <v>0</v>
      </c>
      <c r="AG74" s="187">
        <f t="shared" si="91"/>
        <v>0</v>
      </c>
      <c r="AH74" s="185"/>
      <c r="AI74" s="185"/>
      <c r="AJ74" s="185"/>
      <c r="AK74" s="185"/>
      <c r="AL74" s="185"/>
      <c r="AM74" s="181">
        <f t="shared" si="122"/>
        <v>0</v>
      </c>
      <c r="AN74" s="181">
        <f t="shared" si="92"/>
        <v>0</v>
      </c>
      <c r="AO74" s="181">
        <f t="shared" si="103"/>
        <v>0</v>
      </c>
      <c r="AP74" s="181">
        <f t="shared" si="123"/>
        <v>0</v>
      </c>
      <c r="AQ74" s="181">
        <f t="shared" si="124"/>
        <v>0</v>
      </c>
      <c r="AR74" s="181">
        <f t="shared" si="104"/>
        <v>0</v>
      </c>
      <c r="AS74" s="181">
        <f t="shared" si="125"/>
        <v>0</v>
      </c>
      <c r="AT74" s="181">
        <f t="shared" ref="AT74:AT79" si="135">AQ74</f>
        <v>0</v>
      </c>
      <c r="AU74" s="181">
        <f t="shared" si="126"/>
        <v>0</v>
      </c>
      <c r="AV74" s="181">
        <f t="shared" si="127"/>
        <v>0</v>
      </c>
      <c r="AW74" s="181">
        <f t="shared" si="128"/>
        <v>0</v>
      </c>
      <c r="AX74" s="181">
        <f t="shared" si="105"/>
        <v>0</v>
      </c>
      <c r="AY74" s="181">
        <f t="shared" si="94"/>
        <v>0</v>
      </c>
      <c r="AZ74" s="181">
        <f t="shared" si="95"/>
        <v>0</v>
      </c>
      <c r="BA74" s="181">
        <f t="shared" si="106"/>
        <v>0</v>
      </c>
      <c r="BB74" s="181">
        <f t="shared" si="96"/>
        <v>0</v>
      </c>
      <c r="BC74" s="181">
        <f t="shared" si="129"/>
        <v>0</v>
      </c>
      <c r="BD74" s="181">
        <f t="shared" si="107"/>
        <v>0</v>
      </c>
      <c r="BE74" s="181">
        <f t="shared" si="108"/>
        <v>0</v>
      </c>
      <c r="BF74" s="181">
        <f t="shared" si="97"/>
        <v>0</v>
      </c>
      <c r="BG74" s="181">
        <f t="shared" si="98"/>
        <v>0</v>
      </c>
      <c r="BH74" s="181">
        <f t="shared" si="99"/>
        <v>0</v>
      </c>
      <c r="BI74" s="187">
        <f t="shared" si="130"/>
        <v>0</v>
      </c>
      <c r="BJ74" s="184">
        <f t="shared" si="131"/>
        <v>0</v>
      </c>
      <c r="BK74" s="184">
        <f t="shared" si="132"/>
        <v>0</v>
      </c>
      <c r="BL74" s="187">
        <f t="shared" si="133"/>
        <v>0</v>
      </c>
    </row>
    <row r="75" spans="1:64" customFormat="1" ht="14.4" x14ac:dyDescent="0.3">
      <c r="A75" s="9">
        <v>67</v>
      </c>
      <c r="B75" s="3" t="s">
        <v>627</v>
      </c>
      <c r="C75" s="6" t="s">
        <v>43</v>
      </c>
      <c r="D75" s="2" t="s">
        <v>499</v>
      </c>
      <c r="E75" s="1">
        <v>2025</v>
      </c>
      <c r="F75" s="5" t="s">
        <v>626</v>
      </c>
      <c r="G75" s="10"/>
      <c r="H75" s="181">
        <f t="shared" si="101"/>
        <v>0</v>
      </c>
      <c r="I75" s="181">
        <f t="shared" si="109"/>
        <v>0</v>
      </c>
      <c r="J75" s="181">
        <f t="shared" si="110"/>
        <v>0</v>
      </c>
      <c r="K75" s="181">
        <f t="shared" si="111"/>
        <v>0</v>
      </c>
      <c r="L75" s="181">
        <f t="shared" si="112"/>
        <v>0</v>
      </c>
      <c r="M75" s="183"/>
      <c r="N75" s="181">
        <f t="shared" si="113"/>
        <v>0</v>
      </c>
      <c r="O75" s="181">
        <f t="shared" si="134"/>
        <v>0</v>
      </c>
      <c r="P75" s="188">
        <f t="shared" si="114"/>
        <v>0</v>
      </c>
      <c r="Q75" s="188">
        <f t="shared" si="115"/>
        <v>0</v>
      </c>
      <c r="R75" s="188">
        <f t="shared" si="116"/>
        <v>0</v>
      </c>
      <c r="S75" s="184">
        <f t="shared" si="117"/>
        <v>0</v>
      </c>
      <c r="T75" s="184">
        <f t="shared" si="118"/>
        <v>0</v>
      </c>
      <c r="U75" s="184">
        <f t="shared" si="119"/>
        <v>0</v>
      </c>
      <c r="V75" s="184">
        <f t="shared" si="120"/>
        <v>0</v>
      </c>
      <c r="W75" s="184">
        <f t="shared" si="121"/>
        <v>0</v>
      </c>
      <c r="X75" s="185"/>
      <c r="Y75" s="185"/>
      <c r="Z75" s="185"/>
      <c r="AA75" s="185"/>
      <c r="AB75" s="181">
        <f t="shared" si="87"/>
        <v>0</v>
      </c>
      <c r="AC75" s="181">
        <f t="shared" si="88"/>
        <v>0</v>
      </c>
      <c r="AD75" s="181">
        <f t="shared" si="102"/>
        <v>0</v>
      </c>
      <c r="AE75" s="181">
        <f t="shared" si="89"/>
        <v>0</v>
      </c>
      <c r="AF75" s="181">
        <f t="shared" si="90"/>
        <v>0</v>
      </c>
      <c r="AG75" s="187">
        <f t="shared" si="91"/>
        <v>0</v>
      </c>
      <c r="AH75" s="185"/>
      <c r="AI75" s="185"/>
      <c r="AJ75" s="185"/>
      <c r="AK75" s="185"/>
      <c r="AL75" s="185"/>
      <c r="AM75" s="181">
        <f t="shared" si="122"/>
        <v>0</v>
      </c>
      <c r="AN75" s="181">
        <f t="shared" si="92"/>
        <v>0</v>
      </c>
      <c r="AO75" s="181">
        <f t="shared" si="103"/>
        <v>0</v>
      </c>
      <c r="AP75" s="181">
        <f t="shared" si="123"/>
        <v>0</v>
      </c>
      <c r="AQ75" s="181">
        <f t="shared" si="124"/>
        <v>0</v>
      </c>
      <c r="AR75" s="181">
        <f t="shared" si="104"/>
        <v>0</v>
      </c>
      <c r="AS75" s="181">
        <f t="shared" si="125"/>
        <v>0</v>
      </c>
      <c r="AT75" s="181">
        <f t="shared" si="135"/>
        <v>0</v>
      </c>
      <c r="AU75" s="181">
        <f t="shared" si="126"/>
        <v>0</v>
      </c>
      <c r="AV75" s="181">
        <f t="shared" si="127"/>
        <v>0</v>
      </c>
      <c r="AW75" s="181">
        <f t="shared" si="128"/>
        <v>0</v>
      </c>
      <c r="AX75" s="181">
        <f t="shared" si="105"/>
        <v>0</v>
      </c>
      <c r="AY75" s="181">
        <f t="shared" si="94"/>
        <v>0</v>
      </c>
      <c r="AZ75" s="181">
        <f t="shared" si="95"/>
        <v>0</v>
      </c>
      <c r="BA75" s="181">
        <f t="shared" si="106"/>
        <v>0</v>
      </c>
      <c r="BB75" s="181">
        <f t="shared" si="96"/>
        <v>0</v>
      </c>
      <c r="BC75" s="181">
        <f t="shared" si="129"/>
        <v>0</v>
      </c>
      <c r="BD75" s="181">
        <f t="shared" si="107"/>
        <v>0</v>
      </c>
      <c r="BE75" s="181">
        <f t="shared" si="108"/>
        <v>0</v>
      </c>
      <c r="BF75" s="181">
        <f t="shared" si="97"/>
        <v>0</v>
      </c>
      <c r="BG75" s="181">
        <f t="shared" si="98"/>
        <v>0</v>
      </c>
      <c r="BH75" s="181">
        <f t="shared" si="99"/>
        <v>0</v>
      </c>
      <c r="BI75" s="187">
        <f t="shared" si="130"/>
        <v>0</v>
      </c>
      <c r="BJ75" s="184">
        <f t="shared" si="131"/>
        <v>0</v>
      </c>
      <c r="BK75" s="184">
        <f t="shared" si="132"/>
        <v>0</v>
      </c>
      <c r="BL75" s="187">
        <f t="shared" si="133"/>
        <v>0</v>
      </c>
    </row>
    <row r="76" spans="1:64" customFormat="1" ht="14.4" x14ac:dyDescent="0.3">
      <c r="A76" s="9">
        <v>68</v>
      </c>
      <c r="B76" s="3" t="s">
        <v>436</v>
      </c>
      <c r="C76" s="6" t="s">
        <v>43</v>
      </c>
      <c r="D76" s="2" t="s">
        <v>499</v>
      </c>
      <c r="E76" s="1">
        <v>2025</v>
      </c>
      <c r="F76" s="5" t="s">
        <v>626</v>
      </c>
      <c r="G76" s="10"/>
      <c r="H76" s="181">
        <f t="shared" si="101"/>
        <v>0</v>
      </c>
      <c r="I76" s="181">
        <f t="shared" si="109"/>
        <v>0</v>
      </c>
      <c r="J76" s="181">
        <f t="shared" si="110"/>
        <v>0</v>
      </c>
      <c r="K76" s="181">
        <f t="shared" si="111"/>
        <v>0</v>
      </c>
      <c r="L76" s="181">
        <f t="shared" si="112"/>
        <v>0</v>
      </c>
      <c r="M76" s="183"/>
      <c r="N76" s="181">
        <f t="shared" si="113"/>
        <v>0</v>
      </c>
      <c r="O76" s="181">
        <f t="shared" si="134"/>
        <v>0</v>
      </c>
      <c r="P76" s="188">
        <f t="shared" si="114"/>
        <v>0</v>
      </c>
      <c r="Q76" s="188">
        <f t="shared" si="115"/>
        <v>0</v>
      </c>
      <c r="R76" s="188">
        <f t="shared" si="116"/>
        <v>0</v>
      </c>
      <c r="S76" s="184">
        <f t="shared" si="117"/>
        <v>0</v>
      </c>
      <c r="T76" s="184">
        <f t="shared" si="118"/>
        <v>0</v>
      </c>
      <c r="U76" s="184">
        <f t="shared" si="119"/>
        <v>0</v>
      </c>
      <c r="V76" s="184">
        <f t="shared" si="120"/>
        <v>0</v>
      </c>
      <c r="W76" s="184">
        <f t="shared" si="121"/>
        <v>0</v>
      </c>
      <c r="X76" s="185"/>
      <c r="Y76" s="185"/>
      <c r="Z76" s="185"/>
      <c r="AA76" s="185"/>
      <c r="AB76" s="181">
        <f t="shared" si="87"/>
        <v>0</v>
      </c>
      <c r="AC76" s="181">
        <f t="shared" si="88"/>
        <v>0</v>
      </c>
      <c r="AD76" s="181">
        <f t="shared" si="102"/>
        <v>0</v>
      </c>
      <c r="AE76" s="181">
        <f t="shared" si="89"/>
        <v>0</v>
      </c>
      <c r="AF76" s="181">
        <f t="shared" si="90"/>
        <v>0</v>
      </c>
      <c r="AG76" s="187">
        <f t="shared" si="91"/>
        <v>0</v>
      </c>
      <c r="AH76" s="185"/>
      <c r="AI76" s="185"/>
      <c r="AJ76" s="185"/>
      <c r="AK76" s="185"/>
      <c r="AL76" s="185"/>
      <c r="AM76" s="181">
        <f t="shared" si="122"/>
        <v>0</v>
      </c>
      <c r="AN76" s="181">
        <f t="shared" si="92"/>
        <v>0</v>
      </c>
      <c r="AO76" s="181">
        <f t="shared" si="103"/>
        <v>0</v>
      </c>
      <c r="AP76" s="181">
        <f t="shared" si="123"/>
        <v>0</v>
      </c>
      <c r="AQ76" s="181">
        <f t="shared" si="124"/>
        <v>0</v>
      </c>
      <c r="AR76" s="181">
        <f t="shared" si="104"/>
        <v>0</v>
      </c>
      <c r="AS76" s="181">
        <f t="shared" si="125"/>
        <v>0</v>
      </c>
      <c r="AT76" s="181">
        <f t="shared" si="135"/>
        <v>0</v>
      </c>
      <c r="AU76" s="181">
        <f t="shared" si="126"/>
        <v>0</v>
      </c>
      <c r="AV76" s="181">
        <f t="shared" si="127"/>
        <v>0</v>
      </c>
      <c r="AW76" s="181">
        <f t="shared" si="128"/>
        <v>0</v>
      </c>
      <c r="AX76" s="181">
        <f t="shared" si="105"/>
        <v>0</v>
      </c>
      <c r="AY76" s="181">
        <f t="shared" si="94"/>
        <v>0</v>
      </c>
      <c r="AZ76" s="181">
        <f t="shared" si="95"/>
        <v>0</v>
      </c>
      <c r="BA76" s="181">
        <f t="shared" si="106"/>
        <v>0</v>
      </c>
      <c r="BB76" s="181">
        <f t="shared" si="96"/>
        <v>0</v>
      </c>
      <c r="BC76" s="181">
        <f t="shared" si="129"/>
        <v>0</v>
      </c>
      <c r="BD76" s="181">
        <f t="shared" si="107"/>
        <v>0</v>
      </c>
      <c r="BE76" s="181">
        <f t="shared" si="108"/>
        <v>0</v>
      </c>
      <c r="BF76" s="181">
        <f t="shared" si="97"/>
        <v>0</v>
      </c>
      <c r="BG76" s="181">
        <f t="shared" si="98"/>
        <v>0</v>
      </c>
      <c r="BH76" s="181">
        <f t="shared" si="99"/>
        <v>0</v>
      </c>
      <c r="BI76" s="187">
        <f t="shared" si="130"/>
        <v>0</v>
      </c>
      <c r="BJ76" s="184">
        <f t="shared" si="131"/>
        <v>0</v>
      </c>
      <c r="BK76" s="184">
        <f t="shared" si="132"/>
        <v>0</v>
      </c>
      <c r="BL76" s="187">
        <f t="shared" si="133"/>
        <v>0</v>
      </c>
    </row>
    <row r="77" spans="1:64" customFormat="1" ht="14.4" x14ac:dyDescent="0.3">
      <c r="A77" s="9">
        <v>69</v>
      </c>
      <c r="B77" s="3" t="s">
        <v>625</v>
      </c>
      <c r="C77" s="6" t="s">
        <v>43</v>
      </c>
      <c r="D77" s="2" t="s">
        <v>499</v>
      </c>
      <c r="E77" s="1">
        <v>2025</v>
      </c>
      <c r="F77" s="5" t="s">
        <v>626</v>
      </c>
      <c r="G77" s="10"/>
      <c r="H77" s="181">
        <f t="shared" si="101"/>
        <v>0</v>
      </c>
      <c r="I77" s="181">
        <f t="shared" si="109"/>
        <v>0</v>
      </c>
      <c r="J77" s="181">
        <f t="shared" si="110"/>
        <v>0</v>
      </c>
      <c r="K77" s="181">
        <f t="shared" si="111"/>
        <v>0</v>
      </c>
      <c r="L77" s="181">
        <f t="shared" si="112"/>
        <v>0</v>
      </c>
      <c r="M77" s="183"/>
      <c r="N77" s="181">
        <f t="shared" si="113"/>
        <v>0</v>
      </c>
      <c r="O77" s="181">
        <f t="shared" si="134"/>
        <v>0</v>
      </c>
      <c r="P77" s="188">
        <f t="shared" si="114"/>
        <v>0</v>
      </c>
      <c r="Q77" s="188">
        <f t="shared" si="115"/>
        <v>0</v>
      </c>
      <c r="R77" s="188">
        <f t="shared" si="116"/>
        <v>0</v>
      </c>
      <c r="S77" s="184">
        <f t="shared" si="117"/>
        <v>0</v>
      </c>
      <c r="T77" s="184">
        <f t="shared" si="118"/>
        <v>0</v>
      </c>
      <c r="U77" s="184">
        <f t="shared" si="119"/>
        <v>0</v>
      </c>
      <c r="V77" s="184">
        <f t="shared" si="120"/>
        <v>0</v>
      </c>
      <c r="W77" s="184">
        <f t="shared" si="121"/>
        <v>0</v>
      </c>
      <c r="X77" s="185"/>
      <c r="Y77" s="185"/>
      <c r="Z77" s="185"/>
      <c r="AA77" s="185"/>
      <c r="AB77" s="181">
        <f t="shared" si="87"/>
        <v>0</v>
      </c>
      <c r="AC77" s="181">
        <f t="shared" si="88"/>
        <v>0</v>
      </c>
      <c r="AD77" s="181">
        <f t="shared" si="102"/>
        <v>0</v>
      </c>
      <c r="AE77" s="181">
        <f t="shared" si="89"/>
        <v>0</v>
      </c>
      <c r="AF77" s="181">
        <f t="shared" si="90"/>
        <v>0</v>
      </c>
      <c r="AG77" s="187">
        <f t="shared" si="91"/>
        <v>0</v>
      </c>
      <c r="AH77" s="185"/>
      <c r="AI77" s="185"/>
      <c r="AJ77" s="185"/>
      <c r="AK77" s="185"/>
      <c r="AL77" s="185"/>
      <c r="AM77" s="181">
        <f t="shared" si="122"/>
        <v>0</v>
      </c>
      <c r="AN77" s="181">
        <f t="shared" si="92"/>
        <v>0</v>
      </c>
      <c r="AO77" s="181">
        <f t="shared" si="103"/>
        <v>0</v>
      </c>
      <c r="AP77" s="181">
        <f t="shared" si="123"/>
        <v>0</v>
      </c>
      <c r="AQ77" s="181">
        <f t="shared" si="124"/>
        <v>0</v>
      </c>
      <c r="AR77" s="181">
        <f t="shared" si="104"/>
        <v>0</v>
      </c>
      <c r="AS77" s="181">
        <f t="shared" si="125"/>
        <v>0</v>
      </c>
      <c r="AT77" s="181">
        <f t="shared" si="135"/>
        <v>0</v>
      </c>
      <c r="AU77" s="181">
        <f t="shared" si="126"/>
        <v>0</v>
      </c>
      <c r="AV77" s="181">
        <f t="shared" si="127"/>
        <v>0</v>
      </c>
      <c r="AW77" s="181">
        <f t="shared" si="128"/>
        <v>0</v>
      </c>
      <c r="AX77" s="181">
        <f t="shared" si="105"/>
        <v>0</v>
      </c>
      <c r="AY77" s="181">
        <f t="shared" si="94"/>
        <v>0</v>
      </c>
      <c r="AZ77" s="181">
        <f t="shared" si="95"/>
        <v>0</v>
      </c>
      <c r="BA77" s="181">
        <f t="shared" si="106"/>
        <v>0</v>
      </c>
      <c r="BB77" s="181">
        <f t="shared" si="96"/>
        <v>0</v>
      </c>
      <c r="BC77" s="181">
        <f t="shared" si="129"/>
        <v>0</v>
      </c>
      <c r="BD77" s="181">
        <f t="shared" si="107"/>
        <v>0</v>
      </c>
      <c r="BE77" s="181">
        <f t="shared" si="108"/>
        <v>0</v>
      </c>
      <c r="BF77" s="181">
        <f t="shared" si="97"/>
        <v>0</v>
      </c>
      <c r="BG77" s="181">
        <f t="shared" si="98"/>
        <v>0</v>
      </c>
      <c r="BH77" s="181">
        <f t="shared" si="99"/>
        <v>0</v>
      </c>
      <c r="BI77" s="187">
        <f t="shared" si="130"/>
        <v>0</v>
      </c>
      <c r="BJ77" s="184">
        <f t="shared" si="131"/>
        <v>0</v>
      </c>
      <c r="BK77" s="184">
        <f t="shared" si="132"/>
        <v>0</v>
      </c>
      <c r="BL77" s="187">
        <f t="shared" si="133"/>
        <v>0</v>
      </c>
    </row>
    <row r="78" spans="1:64" customFormat="1" ht="14.4" x14ac:dyDescent="0.3">
      <c r="A78" s="9">
        <v>70</v>
      </c>
      <c r="B78" s="3" t="s">
        <v>629</v>
      </c>
      <c r="C78" s="6" t="s">
        <v>43</v>
      </c>
      <c r="D78" s="2" t="s">
        <v>499</v>
      </c>
      <c r="E78" s="1">
        <v>2025</v>
      </c>
      <c r="F78" s="5" t="s">
        <v>626</v>
      </c>
      <c r="G78" s="10"/>
      <c r="H78" s="181">
        <f t="shared" si="101"/>
        <v>0</v>
      </c>
      <c r="I78" s="181">
        <f t="shared" si="109"/>
        <v>0</v>
      </c>
      <c r="J78" s="181">
        <f t="shared" si="110"/>
        <v>0</v>
      </c>
      <c r="K78" s="181">
        <f t="shared" si="111"/>
        <v>0</v>
      </c>
      <c r="L78" s="181">
        <f t="shared" si="112"/>
        <v>0</v>
      </c>
      <c r="M78" s="183"/>
      <c r="N78" s="181">
        <f t="shared" si="113"/>
        <v>0</v>
      </c>
      <c r="O78" s="181">
        <f t="shared" si="134"/>
        <v>0</v>
      </c>
      <c r="P78" s="188">
        <f t="shared" si="114"/>
        <v>0</v>
      </c>
      <c r="Q78" s="188">
        <f t="shared" si="115"/>
        <v>0</v>
      </c>
      <c r="R78" s="188">
        <f t="shared" si="116"/>
        <v>0</v>
      </c>
      <c r="S78" s="184">
        <f t="shared" si="117"/>
        <v>0</v>
      </c>
      <c r="T78" s="184">
        <f t="shared" si="118"/>
        <v>0</v>
      </c>
      <c r="U78" s="184">
        <f t="shared" si="119"/>
        <v>0</v>
      </c>
      <c r="V78" s="184">
        <f t="shared" si="120"/>
        <v>0</v>
      </c>
      <c r="W78" s="184">
        <f t="shared" si="121"/>
        <v>0</v>
      </c>
      <c r="X78" s="185"/>
      <c r="Y78" s="185"/>
      <c r="Z78" s="185"/>
      <c r="AA78" s="185"/>
      <c r="AB78" s="181">
        <f t="shared" si="87"/>
        <v>0</v>
      </c>
      <c r="AC78" s="181">
        <f t="shared" si="88"/>
        <v>0</v>
      </c>
      <c r="AD78" s="181">
        <f t="shared" si="102"/>
        <v>0</v>
      </c>
      <c r="AE78" s="181">
        <f t="shared" si="89"/>
        <v>0</v>
      </c>
      <c r="AF78" s="181">
        <f t="shared" si="90"/>
        <v>0</v>
      </c>
      <c r="AG78" s="187">
        <f t="shared" si="91"/>
        <v>0</v>
      </c>
      <c r="AH78" s="185"/>
      <c r="AI78" s="185"/>
      <c r="AJ78" s="185"/>
      <c r="AK78" s="185"/>
      <c r="AL78" s="185"/>
      <c r="AM78" s="181">
        <f t="shared" si="122"/>
        <v>0</v>
      </c>
      <c r="AN78" s="181">
        <f t="shared" si="92"/>
        <v>0</v>
      </c>
      <c r="AO78" s="181">
        <f t="shared" si="103"/>
        <v>0</v>
      </c>
      <c r="AP78" s="181">
        <f t="shared" si="123"/>
        <v>0</v>
      </c>
      <c r="AQ78" s="181">
        <f t="shared" si="124"/>
        <v>0</v>
      </c>
      <c r="AR78" s="181">
        <f t="shared" si="104"/>
        <v>0</v>
      </c>
      <c r="AS78" s="181">
        <f t="shared" si="125"/>
        <v>0</v>
      </c>
      <c r="AT78" s="181">
        <f t="shared" si="135"/>
        <v>0</v>
      </c>
      <c r="AU78" s="181">
        <f t="shared" si="126"/>
        <v>0</v>
      </c>
      <c r="AV78" s="181">
        <f t="shared" si="127"/>
        <v>0</v>
      </c>
      <c r="AW78" s="181">
        <f t="shared" si="128"/>
        <v>0</v>
      </c>
      <c r="AX78" s="181">
        <f t="shared" si="105"/>
        <v>0</v>
      </c>
      <c r="AY78" s="181">
        <f t="shared" si="94"/>
        <v>0</v>
      </c>
      <c r="AZ78" s="181">
        <f t="shared" si="95"/>
        <v>0</v>
      </c>
      <c r="BA78" s="181">
        <f t="shared" si="106"/>
        <v>0</v>
      </c>
      <c r="BB78" s="181">
        <f t="shared" si="96"/>
        <v>0</v>
      </c>
      <c r="BC78" s="181">
        <f t="shared" si="129"/>
        <v>0</v>
      </c>
      <c r="BD78" s="181">
        <f t="shared" si="107"/>
        <v>0</v>
      </c>
      <c r="BE78" s="181">
        <f t="shared" si="108"/>
        <v>0</v>
      </c>
      <c r="BF78" s="181">
        <f t="shared" si="97"/>
        <v>0</v>
      </c>
      <c r="BG78" s="181">
        <f t="shared" si="98"/>
        <v>0</v>
      </c>
      <c r="BH78" s="181">
        <f t="shared" si="99"/>
        <v>0</v>
      </c>
      <c r="BI78" s="187">
        <f t="shared" si="130"/>
        <v>0</v>
      </c>
      <c r="BJ78" s="184">
        <f t="shared" si="131"/>
        <v>0</v>
      </c>
      <c r="BK78" s="184">
        <f t="shared" si="132"/>
        <v>0</v>
      </c>
      <c r="BL78" s="187">
        <f t="shared" si="133"/>
        <v>0</v>
      </c>
    </row>
    <row r="79" spans="1:64" customFormat="1" ht="14.4" x14ac:dyDescent="0.3">
      <c r="A79" s="9">
        <v>71</v>
      </c>
      <c r="B79" s="3" t="s">
        <v>628</v>
      </c>
      <c r="C79" s="6" t="s">
        <v>43</v>
      </c>
      <c r="D79" s="2" t="s">
        <v>499</v>
      </c>
      <c r="E79" s="1">
        <v>2025</v>
      </c>
      <c r="F79" s="5" t="s">
        <v>626</v>
      </c>
      <c r="G79" s="10"/>
      <c r="H79" s="181">
        <f t="shared" si="101"/>
        <v>0</v>
      </c>
      <c r="I79" s="181">
        <f t="shared" si="109"/>
        <v>0</v>
      </c>
      <c r="J79" s="181">
        <f t="shared" si="110"/>
        <v>0</v>
      </c>
      <c r="K79" s="181">
        <f t="shared" si="111"/>
        <v>0</v>
      </c>
      <c r="L79" s="181">
        <f t="shared" si="112"/>
        <v>0</v>
      </c>
      <c r="M79" s="183"/>
      <c r="N79" s="181">
        <f t="shared" si="113"/>
        <v>0</v>
      </c>
      <c r="O79" s="181">
        <f t="shared" si="134"/>
        <v>0</v>
      </c>
      <c r="P79" s="188">
        <f t="shared" si="114"/>
        <v>0</v>
      </c>
      <c r="Q79" s="188">
        <f t="shared" si="115"/>
        <v>0</v>
      </c>
      <c r="R79" s="188">
        <f t="shared" si="116"/>
        <v>0</v>
      </c>
      <c r="S79" s="184">
        <f t="shared" si="117"/>
        <v>0</v>
      </c>
      <c r="T79" s="184">
        <f t="shared" si="118"/>
        <v>0</v>
      </c>
      <c r="U79" s="184">
        <f t="shared" si="119"/>
        <v>0</v>
      </c>
      <c r="V79" s="184">
        <f t="shared" si="120"/>
        <v>0</v>
      </c>
      <c r="W79" s="184">
        <f t="shared" si="121"/>
        <v>0</v>
      </c>
      <c r="X79" s="185"/>
      <c r="Y79" s="185"/>
      <c r="Z79" s="185"/>
      <c r="AA79" s="185"/>
      <c r="AB79" s="181">
        <f t="shared" si="87"/>
        <v>0</v>
      </c>
      <c r="AC79" s="181">
        <f t="shared" si="88"/>
        <v>0</v>
      </c>
      <c r="AD79" s="181">
        <f t="shared" si="102"/>
        <v>0</v>
      </c>
      <c r="AE79" s="181">
        <f t="shared" si="89"/>
        <v>0</v>
      </c>
      <c r="AF79" s="181">
        <f t="shared" si="90"/>
        <v>0</v>
      </c>
      <c r="AG79" s="187">
        <f t="shared" si="91"/>
        <v>0</v>
      </c>
      <c r="AH79" s="185"/>
      <c r="AI79" s="185"/>
      <c r="AJ79" s="185"/>
      <c r="AK79" s="185"/>
      <c r="AL79" s="185"/>
      <c r="AM79" s="181">
        <f t="shared" si="122"/>
        <v>0</v>
      </c>
      <c r="AN79" s="181">
        <f t="shared" si="92"/>
        <v>0</v>
      </c>
      <c r="AO79" s="181">
        <f t="shared" si="103"/>
        <v>0</v>
      </c>
      <c r="AP79" s="181">
        <f t="shared" si="123"/>
        <v>0</v>
      </c>
      <c r="AQ79" s="181">
        <f t="shared" si="124"/>
        <v>0</v>
      </c>
      <c r="AR79" s="181">
        <f t="shared" si="104"/>
        <v>0</v>
      </c>
      <c r="AS79" s="181">
        <f t="shared" si="125"/>
        <v>0</v>
      </c>
      <c r="AT79" s="181">
        <f t="shared" si="135"/>
        <v>0</v>
      </c>
      <c r="AU79" s="181">
        <f t="shared" si="126"/>
        <v>0</v>
      </c>
      <c r="AV79" s="181">
        <f t="shared" si="127"/>
        <v>0</v>
      </c>
      <c r="AW79" s="181">
        <f t="shared" si="128"/>
        <v>0</v>
      </c>
      <c r="AX79" s="181">
        <f t="shared" si="105"/>
        <v>0</v>
      </c>
      <c r="AY79" s="181">
        <f t="shared" si="94"/>
        <v>0</v>
      </c>
      <c r="AZ79" s="181">
        <f t="shared" si="95"/>
        <v>0</v>
      </c>
      <c r="BA79" s="181">
        <f t="shared" si="106"/>
        <v>0</v>
      </c>
      <c r="BB79" s="181">
        <f t="shared" si="96"/>
        <v>0</v>
      </c>
      <c r="BC79" s="181">
        <f t="shared" si="129"/>
        <v>0</v>
      </c>
      <c r="BD79" s="181">
        <f t="shared" si="107"/>
        <v>0</v>
      </c>
      <c r="BE79" s="181">
        <f t="shared" si="108"/>
        <v>0</v>
      </c>
      <c r="BF79" s="181">
        <f t="shared" si="97"/>
        <v>0</v>
      </c>
      <c r="BG79" s="181">
        <f t="shared" si="98"/>
        <v>0</v>
      </c>
      <c r="BH79" s="181">
        <f t="shared" si="99"/>
        <v>0</v>
      </c>
      <c r="BI79" s="187">
        <f t="shared" si="130"/>
        <v>0</v>
      </c>
      <c r="BJ79" s="184">
        <f t="shared" si="131"/>
        <v>0</v>
      </c>
      <c r="BK79" s="184">
        <f t="shared" si="132"/>
        <v>0</v>
      </c>
      <c r="BL79" s="187">
        <f t="shared" si="133"/>
        <v>0</v>
      </c>
    </row>
    <row r="80" spans="1:64" customFormat="1" ht="14.4" x14ac:dyDescent="0.3">
      <c r="A80" s="9">
        <v>72</v>
      </c>
      <c r="B80" s="3" t="s">
        <v>623</v>
      </c>
      <c r="C80" s="6" t="s">
        <v>43</v>
      </c>
      <c r="D80" s="2" t="s">
        <v>499</v>
      </c>
      <c r="E80" s="1">
        <v>2025</v>
      </c>
      <c r="F80" s="5" t="s">
        <v>576</v>
      </c>
      <c r="G80" s="10"/>
      <c r="H80" s="181">
        <f t="shared" ref="H80:H95" si="136">I80+J80</f>
        <v>0</v>
      </c>
      <c r="I80" s="181">
        <f t="shared" si="109"/>
        <v>0</v>
      </c>
      <c r="J80" s="181">
        <f t="shared" si="110"/>
        <v>0</v>
      </c>
      <c r="K80" s="181">
        <f t="shared" si="111"/>
        <v>0</v>
      </c>
      <c r="L80" s="181">
        <f t="shared" ref="L80:L88" si="137">K80</f>
        <v>0</v>
      </c>
      <c r="M80" s="183"/>
      <c r="N80" s="181">
        <f t="shared" ref="N80:N88" si="138">O80+R80</f>
        <v>0</v>
      </c>
      <c r="O80" s="181">
        <f t="shared" si="134"/>
        <v>0</v>
      </c>
      <c r="P80" s="188">
        <f t="shared" si="114"/>
        <v>0</v>
      </c>
      <c r="Q80" s="188">
        <f t="shared" si="115"/>
        <v>0</v>
      </c>
      <c r="R80" s="188">
        <f t="shared" si="116"/>
        <v>0</v>
      </c>
      <c r="S80" s="184">
        <f t="shared" si="117"/>
        <v>0</v>
      </c>
      <c r="T80" s="184">
        <f t="shared" si="118"/>
        <v>0</v>
      </c>
      <c r="U80" s="184">
        <f t="shared" si="119"/>
        <v>0</v>
      </c>
      <c r="V80" s="184">
        <f t="shared" si="120"/>
        <v>0</v>
      </c>
      <c r="W80" s="184">
        <f t="shared" si="121"/>
        <v>0</v>
      </c>
      <c r="X80" s="185"/>
      <c r="Y80" s="185"/>
      <c r="Z80" s="185"/>
      <c r="AA80" s="185"/>
      <c r="AB80" s="181">
        <f t="shared" si="87"/>
        <v>0</v>
      </c>
      <c r="AC80" s="181">
        <f t="shared" si="88"/>
        <v>0</v>
      </c>
      <c r="AD80" s="181">
        <f t="shared" ref="AD80:AD95" si="139">AE80+AF80</f>
        <v>0</v>
      </c>
      <c r="AE80" s="181">
        <f t="shared" si="89"/>
        <v>0</v>
      </c>
      <c r="AF80" s="181">
        <f t="shared" si="90"/>
        <v>0</v>
      </c>
      <c r="AG80" s="187">
        <f t="shared" si="91"/>
        <v>0</v>
      </c>
      <c r="AH80" s="185"/>
      <c r="AI80" s="185"/>
      <c r="AJ80" s="185"/>
      <c r="AK80" s="185"/>
      <c r="AL80" s="185"/>
      <c r="AM80" s="181">
        <f t="shared" si="122"/>
        <v>0</v>
      </c>
      <c r="AN80" s="181">
        <f t="shared" si="92"/>
        <v>0</v>
      </c>
      <c r="AO80" s="181">
        <f t="shared" ref="AO80:AO95" si="140">AP80+AQ80</f>
        <v>0</v>
      </c>
      <c r="AP80" s="181">
        <f t="shared" si="123"/>
        <v>0</v>
      </c>
      <c r="AQ80" s="181">
        <f t="shared" si="124"/>
        <v>0</v>
      </c>
      <c r="AR80" s="181">
        <f t="shared" ref="AR80:AR95" si="141">AS80+AT80</f>
        <v>0</v>
      </c>
      <c r="AS80" s="181">
        <f t="shared" ref="AS80:AS88" si="142">AP80</f>
        <v>0</v>
      </c>
      <c r="AT80" s="181">
        <f t="shared" ref="AT80:AT88" si="143">AQ80</f>
        <v>0</v>
      </c>
      <c r="AU80" s="181">
        <f t="shared" si="126"/>
        <v>0</v>
      </c>
      <c r="AV80" s="181">
        <f t="shared" si="127"/>
        <v>0</v>
      </c>
      <c r="AW80" s="181">
        <f t="shared" si="128"/>
        <v>0</v>
      </c>
      <c r="AX80" s="181">
        <f t="shared" ref="AX80:AX95" si="144">AY80+AZ80</f>
        <v>0</v>
      </c>
      <c r="AY80" s="181">
        <f t="shared" si="94"/>
        <v>0</v>
      </c>
      <c r="AZ80" s="181">
        <f t="shared" si="95"/>
        <v>0</v>
      </c>
      <c r="BA80" s="181">
        <f t="shared" ref="BA80:BA95" si="145">BB80+BC80</f>
        <v>0</v>
      </c>
      <c r="BB80" s="181">
        <f t="shared" si="96"/>
        <v>0</v>
      </c>
      <c r="BC80" s="181">
        <f t="shared" si="129"/>
        <v>0</v>
      </c>
      <c r="BD80" s="181">
        <f t="shared" ref="BD80:BD95" si="146">BE80+BH80</f>
        <v>0</v>
      </c>
      <c r="BE80" s="181">
        <f t="shared" ref="BE80:BE95" si="147">BF80+BG80</f>
        <v>0</v>
      </c>
      <c r="BF80" s="181">
        <f t="shared" si="97"/>
        <v>0</v>
      </c>
      <c r="BG80" s="181">
        <f t="shared" si="98"/>
        <v>0</v>
      </c>
      <c r="BH80" s="181">
        <f t="shared" si="99"/>
        <v>0</v>
      </c>
      <c r="BI80" s="187">
        <f t="shared" si="130"/>
        <v>0</v>
      </c>
      <c r="BJ80" s="184">
        <f t="shared" si="131"/>
        <v>0</v>
      </c>
      <c r="BK80" s="184">
        <f t="shared" si="132"/>
        <v>0</v>
      </c>
      <c r="BL80" s="187">
        <f t="shared" si="133"/>
        <v>0</v>
      </c>
    </row>
    <row r="81" spans="1:64" customFormat="1" ht="14.4" x14ac:dyDescent="0.3">
      <c r="A81" s="9">
        <v>73</v>
      </c>
      <c r="B81" s="3" t="s">
        <v>624</v>
      </c>
      <c r="C81" s="6" t="s">
        <v>43</v>
      </c>
      <c r="D81" s="2" t="s">
        <v>499</v>
      </c>
      <c r="E81" s="1">
        <v>2025</v>
      </c>
      <c r="F81" s="5" t="s">
        <v>576</v>
      </c>
      <c r="G81" s="10"/>
      <c r="H81" s="181">
        <f t="shared" si="136"/>
        <v>0</v>
      </c>
      <c r="I81" s="181">
        <f t="shared" si="109"/>
        <v>0</v>
      </c>
      <c r="J81" s="181">
        <f t="shared" si="110"/>
        <v>0</v>
      </c>
      <c r="K81" s="181">
        <f t="shared" si="111"/>
        <v>0</v>
      </c>
      <c r="L81" s="181">
        <f t="shared" si="137"/>
        <v>0</v>
      </c>
      <c r="M81" s="183"/>
      <c r="N81" s="181">
        <f t="shared" si="138"/>
        <v>0</v>
      </c>
      <c r="O81" s="181">
        <f t="shared" si="134"/>
        <v>0</v>
      </c>
      <c r="P81" s="188">
        <f t="shared" si="114"/>
        <v>0</v>
      </c>
      <c r="Q81" s="188">
        <f t="shared" si="115"/>
        <v>0</v>
      </c>
      <c r="R81" s="188">
        <f t="shared" si="116"/>
        <v>0</v>
      </c>
      <c r="S81" s="184">
        <f t="shared" si="117"/>
        <v>0</v>
      </c>
      <c r="T81" s="184">
        <f t="shared" si="118"/>
        <v>0</v>
      </c>
      <c r="U81" s="184">
        <f t="shared" si="119"/>
        <v>0</v>
      </c>
      <c r="V81" s="184">
        <f t="shared" si="120"/>
        <v>0</v>
      </c>
      <c r="W81" s="184">
        <f t="shared" si="121"/>
        <v>0</v>
      </c>
      <c r="X81" s="185"/>
      <c r="Y81" s="185"/>
      <c r="Z81" s="185"/>
      <c r="AA81" s="185"/>
      <c r="AB81" s="181">
        <f t="shared" si="87"/>
        <v>0</v>
      </c>
      <c r="AC81" s="181">
        <f t="shared" si="88"/>
        <v>0</v>
      </c>
      <c r="AD81" s="181">
        <f t="shared" si="139"/>
        <v>0</v>
      </c>
      <c r="AE81" s="181">
        <f t="shared" si="89"/>
        <v>0</v>
      </c>
      <c r="AF81" s="181">
        <f t="shared" si="90"/>
        <v>0</v>
      </c>
      <c r="AG81" s="187">
        <f t="shared" si="91"/>
        <v>0</v>
      </c>
      <c r="AH81" s="185"/>
      <c r="AI81" s="185"/>
      <c r="AJ81" s="185"/>
      <c r="AK81" s="185"/>
      <c r="AL81" s="185"/>
      <c r="AM81" s="181">
        <f t="shared" si="122"/>
        <v>0</v>
      </c>
      <c r="AN81" s="181">
        <f t="shared" si="92"/>
        <v>0</v>
      </c>
      <c r="AO81" s="181">
        <f t="shared" si="140"/>
        <v>0</v>
      </c>
      <c r="AP81" s="181">
        <f t="shared" si="123"/>
        <v>0</v>
      </c>
      <c r="AQ81" s="181">
        <f t="shared" si="124"/>
        <v>0</v>
      </c>
      <c r="AR81" s="181">
        <f t="shared" si="141"/>
        <v>0</v>
      </c>
      <c r="AS81" s="181">
        <f t="shared" si="142"/>
        <v>0</v>
      </c>
      <c r="AT81" s="181">
        <f t="shared" si="143"/>
        <v>0</v>
      </c>
      <c r="AU81" s="181">
        <f t="shared" si="126"/>
        <v>0</v>
      </c>
      <c r="AV81" s="181">
        <f t="shared" si="127"/>
        <v>0</v>
      </c>
      <c r="AW81" s="181">
        <f t="shared" si="128"/>
        <v>0</v>
      </c>
      <c r="AX81" s="181">
        <f t="shared" si="144"/>
        <v>0</v>
      </c>
      <c r="AY81" s="181">
        <f t="shared" si="94"/>
        <v>0</v>
      </c>
      <c r="AZ81" s="181">
        <f t="shared" si="95"/>
        <v>0</v>
      </c>
      <c r="BA81" s="181">
        <f t="shared" si="145"/>
        <v>0</v>
      </c>
      <c r="BB81" s="181">
        <f t="shared" si="96"/>
        <v>0</v>
      </c>
      <c r="BC81" s="181">
        <f t="shared" si="129"/>
        <v>0</v>
      </c>
      <c r="BD81" s="181">
        <f t="shared" si="146"/>
        <v>0</v>
      </c>
      <c r="BE81" s="181">
        <f t="shared" si="147"/>
        <v>0</v>
      </c>
      <c r="BF81" s="181">
        <f t="shared" si="97"/>
        <v>0</v>
      </c>
      <c r="BG81" s="181">
        <f t="shared" si="98"/>
        <v>0</v>
      </c>
      <c r="BH81" s="181">
        <f t="shared" si="99"/>
        <v>0</v>
      </c>
      <c r="BI81" s="187">
        <f t="shared" si="130"/>
        <v>0</v>
      </c>
      <c r="BJ81" s="184">
        <f t="shared" si="131"/>
        <v>0</v>
      </c>
      <c r="BK81" s="184">
        <f t="shared" si="132"/>
        <v>0</v>
      </c>
      <c r="BL81" s="187">
        <f t="shared" si="133"/>
        <v>0</v>
      </c>
    </row>
    <row r="82" spans="1:64" customFormat="1" ht="14.4" x14ac:dyDescent="0.3">
      <c r="A82" s="9">
        <v>74</v>
      </c>
      <c r="B82" s="3" t="s">
        <v>627</v>
      </c>
      <c r="C82" s="6" t="s">
        <v>43</v>
      </c>
      <c r="D82" s="2" t="s">
        <v>499</v>
      </c>
      <c r="E82" s="1">
        <v>2025</v>
      </c>
      <c r="F82" s="5" t="s">
        <v>576</v>
      </c>
      <c r="G82" s="10"/>
      <c r="H82" s="181">
        <f t="shared" si="136"/>
        <v>0</v>
      </c>
      <c r="I82" s="181">
        <f t="shared" si="109"/>
        <v>0</v>
      </c>
      <c r="J82" s="181">
        <f t="shared" si="110"/>
        <v>0</v>
      </c>
      <c r="K82" s="181">
        <f t="shared" si="111"/>
        <v>0</v>
      </c>
      <c r="L82" s="181">
        <f t="shared" si="137"/>
        <v>0</v>
      </c>
      <c r="M82" s="183"/>
      <c r="N82" s="181">
        <f t="shared" si="138"/>
        <v>0</v>
      </c>
      <c r="O82" s="181">
        <f t="shared" si="134"/>
        <v>0</v>
      </c>
      <c r="P82" s="188">
        <f t="shared" si="114"/>
        <v>0</v>
      </c>
      <c r="Q82" s="188">
        <f t="shared" si="115"/>
        <v>0</v>
      </c>
      <c r="R82" s="188">
        <f t="shared" si="116"/>
        <v>0</v>
      </c>
      <c r="S82" s="184">
        <f t="shared" si="117"/>
        <v>0</v>
      </c>
      <c r="T82" s="184">
        <f t="shared" si="118"/>
        <v>0</v>
      </c>
      <c r="U82" s="184">
        <f t="shared" si="119"/>
        <v>0</v>
      </c>
      <c r="V82" s="184">
        <f t="shared" si="120"/>
        <v>0</v>
      </c>
      <c r="W82" s="184">
        <f t="shared" si="121"/>
        <v>0</v>
      </c>
      <c r="X82" s="185"/>
      <c r="Y82" s="185"/>
      <c r="Z82" s="185"/>
      <c r="AA82" s="185"/>
      <c r="AB82" s="181">
        <f t="shared" si="87"/>
        <v>0</v>
      </c>
      <c r="AC82" s="181">
        <f t="shared" si="88"/>
        <v>0</v>
      </c>
      <c r="AD82" s="181">
        <f t="shared" si="139"/>
        <v>0</v>
      </c>
      <c r="AE82" s="181">
        <f t="shared" si="89"/>
        <v>0</v>
      </c>
      <c r="AF82" s="181">
        <f t="shared" si="90"/>
        <v>0</v>
      </c>
      <c r="AG82" s="187">
        <f t="shared" si="91"/>
        <v>0</v>
      </c>
      <c r="AH82" s="185"/>
      <c r="AI82" s="185"/>
      <c r="AJ82" s="185"/>
      <c r="AK82" s="185"/>
      <c r="AL82" s="185"/>
      <c r="AM82" s="181">
        <f t="shared" si="122"/>
        <v>0</v>
      </c>
      <c r="AN82" s="181">
        <f t="shared" si="92"/>
        <v>0</v>
      </c>
      <c r="AO82" s="181">
        <f t="shared" si="140"/>
        <v>0</v>
      </c>
      <c r="AP82" s="181">
        <f t="shared" si="123"/>
        <v>0</v>
      </c>
      <c r="AQ82" s="181">
        <f t="shared" si="124"/>
        <v>0</v>
      </c>
      <c r="AR82" s="181">
        <f t="shared" si="141"/>
        <v>0</v>
      </c>
      <c r="AS82" s="181">
        <f t="shared" si="142"/>
        <v>0</v>
      </c>
      <c r="AT82" s="181">
        <f t="shared" si="143"/>
        <v>0</v>
      </c>
      <c r="AU82" s="181">
        <f t="shared" si="126"/>
        <v>0</v>
      </c>
      <c r="AV82" s="181">
        <f t="shared" si="127"/>
        <v>0</v>
      </c>
      <c r="AW82" s="181">
        <f t="shared" si="128"/>
        <v>0</v>
      </c>
      <c r="AX82" s="181">
        <f t="shared" si="144"/>
        <v>0</v>
      </c>
      <c r="AY82" s="181">
        <f t="shared" si="94"/>
        <v>0</v>
      </c>
      <c r="AZ82" s="181">
        <f t="shared" si="95"/>
        <v>0</v>
      </c>
      <c r="BA82" s="181">
        <f t="shared" si="145"/>
        <v>0</v>
      </c>
      <c r="BB82" s="181">
        <f t="shared" si="96"/>
        <v>0</v>
      </c>
      <c r="BC82" s="181">
        <f t="shared" si="129"/>
        <v>0</v>
      </c>
      <c r="BD82" s="181">
        <f t="shared" si="146"/>
        <v>0</v>
      </c>
      <c r="BE82" s="181">
        <f t="shared" si="147"/>
        <v>0</v>
      </c>
      <c r="BF82" s="181">
        <f t="shared" si="97"/>
        <v>0</v>
      </c>
      <c r="BG82" s="181">
        <f t="shared" si="98"/>
        <v>0</v>
      </c>
      <c r="BH82" s="181">
        <f t="shared" si="99"/>
        <v>0</v>
      </c>
      <c r="BI82" s="187">
        <f t="shared" si="130"/>
        <v>0</v>
      </c>
      <c r="BJ82" s="184">
        <f t="shared" si="131"/>
        <v>0</v>
      </c>
      <c r="BK82" s="184">
        <f t="shared" si="132"/>
        <v>0</v>
      </c>
      <c r="BL82" s="187">
        <f t="shared" si="133"/>
        <v>0</v>
      </c>
    </row>
    <row r="83" spans="1:64" customFormat="1" ht="14.4" x14ac:dyDescent="0.3">
      <c r="A83" s="9">
        <v>75</v>
      </c>
      <c r="B83" s="3" t="s">
        <v>436</v>
      </c>
      <c r="C83" s="6" t="s">
        <v>43</v>
      </c>
      <c r="D83" s="2" t="s">
        <v>499</v>
      </c>
      <c r="E83" s="1">
        <v>2025</v>
      </c>
      <c r="F83" s="5" t="s">
        <v>576</v>
      </c>
      <c r="G83" s="10"/>
      <c r="H83" s="181">
        <f t="shared" si="136"/>
        <v>0</v>
      </c>
      <c r="I83" s="181">
        <f t="shared" si="109"/>
        <v>0</v>
      </c>
      <c r="J83" s="181">
        <f t="shared" si="110"/>
        <v>0</v>
      </c>
      <c r="K83" s="181">
        <f t="shared" si="111"/>
        <v>0</v>
      </c>
      <c r="L83" s="181">
        <f t="shared" si="137"/>
        <v>0</v>
      </c>
      <c r="M83" s="183"/>
      <c r="N83" s="181">
        <f t="shared" si="138"/>
        <v>0</v>
      </c>
      <c r="O83" s="181">
        <f t="shared" si="134"/>
        <v>0</v>
      </c>
      <c r="P83" s="188">
        <f t="shared" si="114"/>
        <v>0</v>
      </c>
      <c r="Q83" s="188">
        <f t="shared" si="115"/>
        <v>0</v>
      </c>
      <c r="R83" s="188">
        <f t="shared" si="116"/>
        <v>0</v>
      </c>
      <c r="S83" s="184">
        <f t="shared" si="117"/>
        <v>0</v>
      </c>
      <c r="T83" s="184">
        <f t="shared" si="118"/>
        <v>0</v>
      </c>
      <c r="U83" s="184">
        <f t="shared" si="119"/>
        <v>0</v>
      </c>
      <c r="V83" s="184">
        <f t="shared" si="120"/>
        <v>0</v>
      </c>
      <c r="W83" s="184">
        <f t="shared" si="121"/>
        <v>0</v>
      </c>
      <c r="X83" s="185"/>
      <c r="Y83" s="185"/>
      <c r="Z83" s="185"/>
      <c r="AA83" s="185"/>
      <c r="AB83" s="181">
        <f t="shared" si="87"/>
        <v>0</v>
      </c>
      <c r="AC83" s="181">
        <f t="shared" si="88"/>
        <v>0</v>
      </c>
      <c r="AD83" s="181">
        <f t="shared" si="139"/>
        <v>0</v>
      </c>
      <c r="AE83" s="181">
        <f t="shared" si="89"/>
        <v>0</v>
      </c>
      <c r="AF83" s="181">
        <f t="shared" si="90"/>
        <v>0</v>
      </c>
      <c r="AG83" s="187">
        <f t="shared" si="91"/>
        <v>0</v>
      </c>
      <c r="AH83" s="185"/>
      <c r="AI83" s="185"/>
      <c r="AJ83" s="185"/>
      <c r="AK83" s="185"/>
      <c r="AL83" s="185"/>
      <c r="AM83" s="181">
        <f t="shared" si="122"/>
        <v>0</v>
      </c>
      <c r="AN83" s="181">
        <f t="shared" si="92"/>
        <v>0</v>
      </c>
      <c r="AO83" s="181">
        <f t="shared" si="140"/>
        <v>0</v>
      </c>
      <c r="AP83" s="181">
        <f t="shared" si="123"/>
        <v>0</v>
      </c>
      <c r="AQ83" s="181">
        <f t="shared" si="124"/>
        <v>0</v>
      </c>
      <c r="AR83" s="181">
        <f t="shared" si="141"/>
        <v>0</v>
      </c>
      <c r="AS83" s="181">
        <f t="shared" si="142"/>
        <v>0</v>
      </c>
      <c r="AT83" s="181">
        <f t="shared" si="143"/>
        <v>0</v>
      </c>
      <c r="AU83" s="181">
        <f t="shared" si="126"/>
        <v>0</v>
      </c>
      <c r="AV83" s="181">
        <f t="shared" si="127"/>
        <v>0</v>
      </c>
      <c r="AW83" s="181">
        <f t="shared" si="128"/>
        <v>0</v>
      </c>
      <c r="AX83" s="181">
        <f t="shared" si="144"/>
        <v>0</v>
      </c>
      <c r="AY83" s="181">
        <f t="shared" si="94"/>
        <v>0</v>
      </c>
      <c r="AZ83" s="181">
        <f t="shared" si="95"/>
        <v>0</v>
      </c>
      <c r="BA83" s="181">
        <f t="shared" si="145"/>
        <v>0</v>
      </c>
      <c r="BB83" s="181">
        <f t="shared" si="96"/>
        <v>0</v>
      </c>
      <c r="BC83" s="181">
        <f t="shared" si="129"/>
        <v>0</v>
      </c>
      <c r="BD83" s="181">
        <f t="shared" si="146"/>
        <v>0</v>
      </c>
      <c r="BE83" s="181">
        <f t="shared" si="147"/>
        <v>0</v>
      </c>
      <c r="BF83" s="181">
        <f t="shared" si="97"/>
        <v>0</v>
      </c>
      <c r="BG83" s="181">
        <f t="shared" si="98"/>
        <v>0</v>
      </c>
      <c r="BH83" s="181">
        <f t="shared" si="99"/>
        <v>0</v>
      </c>
      <c r="BI83" s="187">
        <f t="shared" si="130"/>
        <v>0</v>
      </c>
      <c r="BJ83" s="184">
        <f t="shared" si="131"/>
        <v>0</v>
      </c>
      <c r="BK83" s="184">
        <f t="shared" si="132"/>
        <v>0</v>
      </c>
      <c r="BL83" s="187">
        <f t="shared" si="133"/>
        <v>0</v>
      </c>
    </row>
    <row r="84" spans="1:64" customFormat="1" ht="14.4" x14ac:dyDescent="0.3">
      <c r="A84" s="9">
        <v>76</v>
      </c>
      <c r="B84" s="3" t="s">
        <v>625</v>
      </c>
      <c r="C84" s="6" t="s">
        <v>43</v>
      </c>
      <c r="D84" s="2" t="s">
        <v>499</v>
      </c>
      <c r="E84" s="1">
        <v>2025</v>
      </c>
      <c r="F84" s="5" t="s">
        <v>576</v>
      </c>
      <c r="G84" s="10"/>
      <c r="H84" s="181">
        <f t="shared" si="136"/>
        <v>0</v>
      </c>
      <c r="I84" s="181">
        <f t="shared" si="109"/>
        <v>0</v>
      </c>
      <c r="J84" s="181">
        <f t="shared" si="110"/>
        <v>0</v>
      </c>
      <c r="K84" s="181">
        <f t="shared" si="111"/>
        <v>0</v>
      </c>
      <c r="L84" s="181">
        <f t="shared" si="137"/>
        <v>0</v>
      </c>
      <c r="M84" s="183"/>
      <c r="N84" s="181">
        <f t="shared" si="138"/>
        <v>0</v>
      </c>
      <c r="O84" s="181">
        <f t="shared" si="134"/>
        <v>0</v>
      </c>
      <c r="P84" s="188">
        <f t="shared" si="114"/>
        <v>0</v>
      </c>
      <c r="Q84" s="188">
        <f t="shared" si="115"/>
        <v>0</v>
      </c>
      <c r="R84" s="188">
        <f t="shared" si="116"/>
        <v>0</v>
      </c>
      <c r="S84" s="184">
        <f t="shared" si="117"/>
        <v>0</v>
      </c>
      <c r="T84" s="184">
        <f t="shared" si="118"/>
        <v>0</v>
      </c>
      <c r="U84" s="184">
        <f t="shared" si="119"/>
        <v>0</v>
      </c>
      <c r="V84" s="184">
        <f t="shared" si="120"/>
        <v>0</v>
      </c>
      <c r="W84" s="184">
        <f t="shared" si="121"/>
        <v>0</v>
      </c>
      <c r="X84" s="185"/>
      <c r="Y84" s="185"/>
      <c r="Z84" s="185"/>
      <c r="AA84" s="185"/>
      <c r="AB84" s="181">
        <f t="shared" si="87"/>
        <v>0</v>
      </c>
      <c r="AC84" s="181">
        <f t="shared" si="88"/>
        <v>0</v>
      </c>
      <c r="AD84" s="181">
        <f t="shared" si="139"/>
        <v>0</v>
      </c>
      <c r="AE84" s="181">
        <f t="shared" si="89"/>
        <v>0</v>
      </c>
      <c r="AF84" s="181">
        <f t="shared" si="90"/>
        <v>0</v>
      </c>
      <c r="AG84" s="187">
        <f t="shared" si="91"/>
        <v>0</v>
      </c>
      <c r="AH84" s="185"/>
      <c r="AI84" s="185"/>
      <c r="AJ84" s="185"/>
      <c r="AK84" s="185"/>
      <c r="AL84" s="185"/>
      <c r="AM84" s="181">
        <f t="shared" si="122"/>
        <v>0</v>
      </c>
      <c r="AN84" s="181">
        <f t="shared" si="92"/>
        <v>0</v>
      </c>
      <c r="AO84" s="181">
        <f t="shared" si="140"/>
        <v>0</v>
      </c>
      <c r="AP84" s="181">
        <f t="shared" si="123"/>
        <v>0</v>
      </c>
      <c r="AQ84" s="181">
        <f t="shared" si="124"/>
        <v>0</v>
      </c>
      <c r="AR84" s="181">
        <f t="shared" si="141"/>
        <v>0</v>
      </c>
      <c r="AS84" s="181">
        <f t="shared" si="142"/>
        <v>0</v>
      </c>
      <c r="AT84" s="181">
        <f t="shared" si="143"/>
        <v>0</v>
      </c>
      <c r="AU84" s="181">
        <f t="shared" si="126"/>
        <v>0</v>
      </c>
      <c r="AV84" s="181">
        <f t="shared" si="127"/>
        <v>0</v>
      </c>
      <c r="AW84" s="181">
        <f t="shared" si="128"/>
        <v>0</v>
      </c>
      <c r="AX84" s="181">
        <f t="shared" si="144"/>
        <v>0</v>
      </c>
      <c r="AY84" s="181">
        <f t="shared" si="94"/>
        <v>0</v>
      </c>
      <c r="AZ84" s="181">
        <f t="shared" si="95"/>
        <v>0</v>
      </c>
      <c r="BA84" s="181">
        <f t="shared" si="145"/>
        <v>0</v>
      </c>
      <c r="BB84" s="181">
        <f t="shared" si="96"/>
        <v>0</v>
      </c>
      <c r="BC84" s="181">
        <f t="shared" si="129"/>
        <v>0</v>
      </c>
      <c r="BD84" s="181">
        <f t="shared" si="146"/>
        <v>0</v>
      </c>
      <c r="BE84" s="181">
        <f t="shared" si="147"/>
        <v>0</v>
      </c>
      <c r="BF84" s="181">
        <f t="shared" si="97"/>
        <v>0</v>
      </c>
      <c r="BG84" s="181">
        <f t="shared" si="98"/>
        <v>0</v>
      </c>
      <c r="BH84" s="181">
        <f t="shared" si="99"/>
        <v>0</v>
      </c>
      <c r="BI84" s="187">
        <f t="shared" si="130"/>
        <v>0</v>
      </c>
      <c r="BJ84" s="184">
        <f t="shared" si="131"/>
        <v>0</v>
      </c>
      <c r="BK84" s="184">
        <f t="shared" si="132"/>
        <v>0</v>
      </c>
      <c r="BL84" s="187">
        <f t="shared" si="133"/>
        <v>0</v>
      </c>
    </row>
    <row r="85" spans="1:64" customFormat="1" ht="14.4" x14ac:dyDescent="0.3">
      <c r="A85" s="9">
        <v>77</v>
      </c>
      <c r="B85" s="3" t="s">
        <v>629</v>
      </c>
      <c r="C85" s="6" t="s">
        <v>43</v>
      </c>
      <c r="D85" s="2" t="s">
        <v>499</v>
      </c>
      <c r="E85" s="1">
        <v>2025</v>
      </c>
      <c r="F85" s="5" t="s">
        <v>576</v>
      </c>
      <c r="G85" s="10"/>
      <c r="H85" s="181">
        <f t="shared" si="136"/>
        <v>0</v>
      </c>
      <c r="I85" s="181">
        <f t="shared" si="109"/>
        <v>0</v>
      </c>
      <c r="J85" s="181">
        <f t="shared" si="110"/>
        <v>0</v>
      </c>
      <c r="K85" s="181">
        <f t="shared" si="111"/>
        <v>0</v>
      </c>
      <c r="L85" s="181">
        <f t="shared" si="137"/>
        <v>0</v>
      </c>
      <c r="M85" s="183"/>
      <c r="N85" s="181">
        <f t="shared" si="138"/>
        <v>0</v>
      </c>
      <c r="O85" s="181">
        <f t="shared" si="134"/>
        <v>0</v>
      </c>
      <c r="P85" s="188">
        <f t="shared" si="114"/>
        <v>0</v>
      </c>
      <c r="Q85" s="188">
        <f t="shared" si="115"/>
        <v>0</v>
      </c>
      <c r="R85" s="188">
        <f t="shared" si="116"/>
        <v>0</v>
      </c>
      <c r="S85" s="184">
        <f t="shared" si="117"/>
        <v>0</v>
      </c>
      <c r="T85" s="184">
        <f t="shared" si="118"/>
        <v>0</v>
      </c>
      <c r="U85" s="184">
        <f t="shared" si="119"/>
        <v>0</v>
      </c>
      <c r="V85" s="184">
        <f t="shared" si="120"/>
        <v>0</v>
      </c>
      <c r="W85" s="184">
        <f t="shared" si="121"/>
        <v>0</v>
      </c>
      <c r="X85" s="185"/>
      <c r="Y85" s="185"/>
      <c r="Z85" s="185"/>
      <c r="AA85" s="185"/>
      <c r="AB85" s="181">
        <f t="shared" si="87"/>
        <v>0</v>
      </c>
      <c r="AC85" s="181">
        <f t="shared" si="88"/>
        <v>0</v>
      </c>
      <c r="AD85" s="181">
        <f t="shared" si="139"/>
        <v>0</v>
      </c>
      <c r="AE85" s="181">
        <f t="shared" si="89"/>
        <v>0</v>
      </c>
      <c r="AF85" s="181">
        <f t="shared" si="90"/>
        <v>0</v>
      </c>
      <c r="AG85" s="187">
        <f t="shared" si="91"/>
        <v>0</v>
      </c>
      <c r="AH85" s="185"/>
      <c r="AI85" s="185"/>
      <c r="AJ85" s="185"/>
      <c r="AK85" s="185"/>
      <c r="AL85" s="185"/>
      <c r="AM85" s="181">
        <f t="shared" si="122"/>
        <v>0</v>
      </c>
      <c r="AN85" s="181">
        <f t="shared" si="92"/>
        <v>0</v>
      </c>
      <c r="AO85" s="181">
        <f t="shared" si="140"/>
        <v>0</v>
      </c>
      <c r="AP85" s="181">
        <f t="shared" si="123"/>
        <v>0</v>
      </c>
      <c r="AQ85" s="181">
        <f t="shared" si="124"/>
        <v>0</v>
      </c>
      <c r="AR85" s="181">
        <f t="shared" si="141"/>
        <v>0</v>
      </c>
      <c r="AS85" s="181">
        <f t="shared" si="142"/>
        <v>0</v>
      </c>
      <c r="AT85" s="181">
        <f t="shared" si="143"/>
        <v>0</v>
      </c>
      <c r="AU85" s="181">
        <f t="shared" si="126"/>
        <v>0</v>
      </c>
      <c r="AV85" s="181">
        <f t="shared" si="127"/>
        <v>0</v>
      </c>
      <c r="AW85" s="181">
        <f t="shared" si="128"/>
        <v>0</v>
      </c>
      <c r="AX85" s="181">
        <f t="shared" si="144"/>
        <v>0</v>
      </c>
      <c r="AY85" s="181">
        <f t="shared" si="94"/>
        <v>0</v>
      </c>
      <c r="AZ85" s="181">
        <f t="shared" si="95"/>
        <v>0</v>
      </c>
      <c r="BA85" s="181">
        <f t="shared" si="145"/>
        <v>0</v>
      </c>
      <c r="BB85" s="181">
        <f t="shared" si="96"/>
        <v>0</v>
      </c>
      <c r="BC85" s="181">
        <f t="shared" si="129"/>
        <v>0</v>
      </c>
      <c r="BD85" s="181">
        <f t="shared" si="146"/>
        <v>0</v>
      </c>
      <c r="BE85" s="181">
        <f t="shared" si="147"/>
        <v>0</v>
      </c>
      <c r="BF85" s="181">
        <f t="shared" si="97"/>
        <v>0</v>
      </c>
      <c r="BG85" s="181">
        <f t="shared" si="98"/>
        <v>0</v>
      </c>
      <c r="BH85" s="181">
        <f t="shared" si="99"/>
        <v>0</v>
      </c>
      <c r="BI85" s="187">
        <f t="shared" si="130"/>
        <v>0</v>
      </c>
      <c r="BJ85" s="184">
        <f t="shared" si="131"/>
        <v>0</v>
      </c>
      <c r="BK85" s="184">
        <f t="shared" si="132"/>
        <v>0</v>
      </c>
      <c r="BL85" s="187">
        <f t="shared" si="133"/>
        <v>0</v>
      </c>
    </row>
    <row r="86" spans="1:64" customFormat="1" ht="14.4" x14ac:dyDescent="0.3">
      <c r="A86" s="9">
        <v>78</v>
      </c>
      <c r="B86" s="3" t="s">
        <v>628</v>
      </c>
      <c r="C86" s="6" t="s">
        <v>43</v>
      </c>
      <c r="D86" s="2" t="s">
        <v>499</v>
      </c>
      <c r="E86" s="1">
        <v>2025</v>
      </c>
      <c r="F86" s="5" t="s">
        <v>576</v>
      </c>
      <c r="G86" s="10"/>
      <c r="H86" s="181">
        <f t="shared" si="136"/>
        <v>0</v>
      </c>
      <c r="I86" s="181">
        <f t="shared" si="109"/>
        <v>0</v>
      </c>
      <c r="J86" s="181">
        <f t="shared" si="110"/>
        <v>0</v>
      </c>
      <c r="K86" s="181">
        <f t="shared" si="111"/>
        <v>0</v>
      </c>
      <c r="L86" s="181">
        <f t="shared" si="137"/>
        <v>0</v>
      </c>
      <c r="M86" s="183"/>
      <c r="N86" s="181">
        <f t="shared" si="138"/>
        <v>0</v>
      </c>
      <c r="O86" s="181">
        <f t="shared" si="134"/>
        <v>0</v>
      </c>
      <c r="P86" s="188">
        <f t="shared" si="114"/>
        <v>0</v>
      </c>
      <c r="Q86" s="188">
        <f t="shared" si="115"/>
        <v>0</v>
      </c>
      <c r="R86" s="188">
        <f t="shared" si="116"/>
        <v>0</v>
      </c>
      <c r="S86" s="184">
        <f t="shared" si="117"/>
        <v>0</v>
      </c>
      <c r="T86" s="184">
        <f t="shared" si="118"/>
        <v>0</v>
      </c>
      <c r="U86" s="184">
        <f t="shared" si="119"/>
        <v>0</v>
      </c>
      <c r="V86" s="184">
        <f t="shared" si="120"/>
        <v>0</v>
      </c>
      <c r="W86" s="184">
        <f t="shared" si="121"/>
        <v>0</v>
      </c>
      <c r="X86" s="185"/>
      <c r="Y86" s="185"/>
      <c r="Z86" s="185"/>
      <c r="AA86" s="185"/>
      <c r="AB86" s="181">
        <f t="shared" si="87"/>
        <v>0</v>
      </c>
      <c r="AC86" s="181">
        <f t="shared" si="88"/>
        <v>0</v>
      </c>
      <c r="AD86" s="181">
        <f t="shared" si="139"/>
        <v>0</v>
      </c>
      <c r="AE86" s="181">
        <f t="shared" si="89"/>
        <v>0</v>
      </c>
      <c r="AF86" s="181">
        <f t="shared" si="90"/>
        <v>0</v>
      </c>
      <c r="AG86" s="187">
        <f t="shared" si="91"/>
        <v>0</v>
      </c>
      <c r="AH86" s="185"/>
      <c r="AI86" s="185"/>
      <c r="AJ86" s="185"/>
      <c r="AK86" s="185"/>
      <c r="AL86" s="185"/>
      <c r="AM86" s="181">
        <f t="shared" si="122"/>
        <v>0</v>
      </c>
      <c r="AN86" s="181">
        <f t="shared" si="92"/>
        <v>0</v>
      </c>
      <c r="AO86" s="181">
        <f t="shared" si="140"/>
        <v>0</v>
      </c>
      <c r="AP86" s="181">
        <f t="shared" si="123"/>
        <v>0</v>
      </c>
      <c r="AQ86" s="181">
        <f t="shared" si="124"/>
        <v>0</v>
      </c>
      <c r="AR86" s="181">
        <f t="shared" si="141"/>
        <v>0</v>
      </c>
      <c r="AS86" s="181">
        <f t="shared" si="142"/>
        <v>0</v>
      </c>
      <c r="AT86" s="181">
        <f t="shared" si="143"/>
        <v>0</v>
      </c>
      <c r="AU86" s="181">
        <f t="shared" si="126"/>
        <v>0</v>
      </c>
      <c r="AV86" s="181">
        <f t="shared" si="127"/>
        <v>0</v>
      </c>
      <c r="AW86" s="181">
        <f t="shared" si="128"/>
        <v>0</v>
      </c>
      <c r="AX86" s="181">
        <f t="shared" si="144"/>
        <v>0</v>
      </c>
      <c r="AY86" s="181">
        <f t="shared" si="94"/>
        <v>0</v>
      </c>
      <c r="AZ86" s="181">
        <f t="shared" si="95"/>
        <v>0</v>
      </c>
      <c r="BA86" s="181">
        <f t="shared" si="145"/>
        <v>0</v>
      </c>
      <c r="BB86" s="181">
        <f t="shared" si="96"/>
        <v>0</v>
      </c>
      <c r="BC86" s="181">
        <f t="shared" si="129"/>
        <v>0</v>
      </c>
      <c r="BD86" s="181">
        <f t="shared" si="146"/>
        <v>0</v>
      </c>
      <c r="BE86" s="181">
        <f t="shared" si="147"/>
        <v>0</v>
      </c>
      <c r="BF86" s="181">
        <f t="shared" si="97"/>
        <v>0</v>
      </c>
      <c r="BG86" s="181">
        <f t="shared" si="98"/>
        <v>0</v>
      </c>
      <c r="BH86" s="181">
        <f t="shared" si="99"/>
        <v>0</v>
      </c>
      <c r="BI86" s="187">
        <f t="shared" si="130"/>
        <v>0</v>
      </c>
      <c r="BJ86" s="184">
        <f t="shared" si="131"/>
        <v>0</v>
      </c>
      <c r="BK86" s="184">
        <f t="shared" si="132"/>
        <v>0</v>
      </c>
      <c r="BL86" s="187">
        <f t="shared" si="133"/>
        <v>0</v>
      </c>
    </row>
    <row r="87" spans="1:64" ht="14.4" x14ac:dyDescent="0.3">
      <c r="A87" s="9">
        <v>79</v>
      </c>
      <c r="B87" s="3" t="s">
        <v>658</v>
      </c>
      <c r="C87" s="6" t="s">
        <v>43</v>
      </c>
      <c r="D87" s="2" t="s">
        <v>499</v>
      </c>
      <c r="E87" s="1">
        <v>2025</v>
      </c>
      <c r="F87" s="5" t="s">
        <v>656</v>
      </c>
      <c r="G87" s="109"/>
      <c r="H87" s="181">
        <f t="shared" si="136"/>
        <v>0</v>
      </c>
      <c r="I87" s="181">
        <f t="shared" si="109"/>
        <v>0</v>
      </c>
      <c r="J87" s="181">
        <f t="shared" si="110"/>
        <v>0</v>
      </c>
      <c r="K87" s="181">
        <f t="shared" si="111"/>
        <v>0</v>
      </c>
      <c r="L87" s="181">
        <f t="shared" si="137"/>
        <v>0</v>
      </c>
      <c r="M87" s="183"/>
      <c r="N87" s="181">
        <f t="shared" si="138"/>
        <v>0</v>
      </c>
      <c r="O87" s="181">
        <f t="shared" si="134"/>
        <v>0</v>
      </c>
      <c r="P87" s="188">
        <f t="shared" si="114"/>
        <v>0</v>
      </c>
      <c r="Q87" s="188">
        <f t="shared" si="115"/>
        <v>0</v>
      </c>
      <c r="R87" s="188">
        <f t="shared" si="116"/>
        <v>0</v>
      </c>
      <c r="S87" s="184">
        <f t="shared" si="117"/>
        <v>0</v>
      </c>
      <c r="T87" s="184">
        <f t="shared" si="118"/>
        <v>0</v>
      </c>
      <c r="U87" s="184">
        <f t="shared" si="119"/>
        <v>0</v>
      </c>
      <c r="V87" s="184">
        <f t="shared" si="120"/>
        <v>0</v>
      </c>
      <c r="W87" s="184">
        <f t="shared" si="121"/>
        <v>0</v>
      </c>
      <c r="X87" s="185"/>
      <c r="Y87" s="185"/>
      <c r="Z87" s="185"/>
      <c r="AA87" s="185"/>
      <c r="AB87" s="181">
        <f t="shared" si="87"/>
        <v>0</v>
      </c>
      <c r="AC87" s="181">
        <f t="shared" si="88"/>
        <v>0</v>
      </c>
      <c r="AD87" s="181">
        <f t="shared" si="139"/>
        <v>0</v>
      </c>
      <c r="AE87" s="181">
        <f t="shared" si="89"/>
        <v>0</v>
      </c>
      <c r="AF87" s="181">
        <f t="shared" si="90"/>
        <v>0</v>
      </c>
      <c r="AG87" s="187">
        <f t="shared" si="91"/>
        <v>0</v>
      </c>
      <c r="AH87" s="185"/>
      <c r="AI87" s="185"/>
      <c r="AJ87" s="185"/>
      <c r="AK87" s="185"/>
      <c r="AL87" s="185"/>
      <c r="AM87" s="181">
        <f t="shared" si="122"/>
        <v>0</v>
      </c>
      <c r="AN87" s="181">
        <f t="shared" si="92"/>
        <v>0</v>
      </c>
      <c r="AO87" s="181">
        <f t="shared" si="140"/>
        <v>0</v>
      </c>
      <c r="AP87" s="181">
        <f t="shared" si="123"/>
        <v>0</v>
      </c>
      <c r="AQ87" s="181">
        <f t="shared" si="124"/>
        <v>0</v>
      </c>
      <c r="AR87" s="181">
        <f t="shared" si="141"/>
        <v>0</v>
      </c>
      <c r="AS87" s="181">
        <f t="shared" si="142"/>
        <v>0</v>
      </c>
      <c r="AT87" s="181">
        <f t="shared" si="143"/>
        <v>0</v>
      </c>
      <c r="AU87" s="181">
        <f t="shared" si="126"/>
        <v>0</v>
      </c>
      <c r="AV87" s="181">
        <f t="shared" si="127"/>
        <v>0</v>
      </c>
      <c r="AW87" s="181">
        <f t="shared" si="128"/>
        <v>0</v>
      </c>
      <c r="AX87" s="181">
        <f t="shared" si="144"/>
        <v>0</v>
      </c>
      <c r="AY87" s="181">
        <f t="shared" si="94"/>
        <v>0</v>
      </c>
      <c r="AZ87" s="181">
        <f t="shared" si="95"/>
        <v>0</v>
      </c>
      <c r="BA87" s="181">
        <f t="shared" si="145"/>
        <v>0</v>
      </c>
      <c r="BB87" s="181">
        <f t="shared" si="96"/>
        <v>0</v>
      </c>
      <c r="BC87" s="181">
        <f t="shared" si="129"/>
        <v>0</v>
      </c>
      <c r="BD87" s="181">
        <f t="shared" si="146"/>
        <v>0</v>
      </c>
      <c r="BE87" s="181">
        <f t="shared" si="147"/>
        <v>0</v>
      </c>
      <c r="BF87" s="181">
        <f t="shared" si="97"/>
        <v>0</v>
      </c>
      <c r="BG87" s="181">
        <f t="shared" si="98"/>
        <v>0</v>
      </c>
      <c r="BH87" s="181">
        <f t="shared" si="99"/>
        <v>0</v>
      </c>
      <c r="BI87" s="187">
        <f t="shared" si="130"/>
        <v>0</v>
      </c>
      <c r="BJ87" s="184">
        <f t="shared" si="131"/>
        <v>0</v>
      </c>
      <c r="BK87" s="184">
        <f t="shared" si="132"/>
        <v>0</v>
      </c>
      <c r="BL87" s="187">
        <f t="shared" si="133"/>
        <v>0</v>
      </c>
    </row>
    <row r="88" spans="1:64" ht="14.4" x14ac:dyDescent="0.3">
      <c r="A88" s="9">
        <v>80</v>
      </c>
      <c r="B88" s="4" t="s">
        <v>657</v>
      </c>
      <c r="C88" s="6" t="s">
        <v>43</v>
      </c>
      <c r="D88" s="2" t="s">
        <v>499</v>
      </c>
      <c r="E88" s="1">
        <v>2025</v>
      </c>
      <c r="F88" s="5" t="s">
        <v>659</v>
      </c>
      <c r="G88" s="109"/>
      <c r="H88" s="181">
        <f t="shared" si="136"/>
        <v>0</v>
      </c>
      <c r="I88" s="181">
        <f t="shared" si="109"/>
        <v>0</v>
      </c>
      <c r="J88" s="181">
        <f t="shared" si="110"/>
        <v>0</v>
      </c>
      <c r="K88" s="181">
        <f t="shared" si="111"/>
        <v>0</v>
      </c>
      <c r="L88" s="181">
        <f t="shared" si="137"/>
        <v>0</v>
      </c>
      <c r="M88" s="183"/>
      <c r="N88" s="181">
        <f t="shared" si="138"/>
        <v>0</v>
      </c>
      <c r="O88" s="181">
        <f t="shared" si="134"/>
        <v>0</v>
      </c>
      <c r="P88" s="188">
        <f t="shared" si="114"/>
        <v>0</v>
      </c>
      <c r="Q88" s="188">
        <f t="shared" si="115"/>
        <v>0</v>
      </c>
      <c r="R88" s="188">
        <f t="shared" si="116"/>
        <v>0</v>
      </c>
      <c r="S88" s="184">
        <f t="shared" si="117"/>
        <v>0</v>
      </c>
      <c r="T88" s="184">
        <f t="shared" si="118"/>
        <v>0</v>
      </c>
      <c r="U88" s="184">
        <f t="shared" si="119"/>
        <v>0</v>
      </c>
      <c r="V88" s="184">
        <f t="shared" si="120"/>
        <v>0</v>
      </c>
      <c r="W88" s="184">
        <f t="shared" si="121"/>
        <v>0</v>
      </c>
      <c r="X88" s="185"/>
      <c r="Y88" s="185"/>
      <c r="Z88" s="185"/>
      <c r="AA88" s="185"/>
      <c r="AB88" s="181">
        <f t="shared" si="87"/>
        <v>0</v>
      </c>
      <c r="AC88" s="181">
        <f t="shared" si="88"/>
        <v>0</v>
      </c>
      <c r="AD88" s="181">
        <f t="shared" si="139"/>
        <v>0</v>
      </c>
      <c r="AE88" s="181">
        <f t="shared" si="89"/>
        <v>0</v>
      </c>
      <c r="AF88" s="181">
        <f t="shared" si="90"/>
        <v>0</v>
      </c>
      <c r="AG88" s="187">
        <f t="shared" si="91"/>
        <v>0</v>
      </c>
      <c r="AH88" s="185"/>
      <c r="AI88" s="185"/>
      <c r="AJ88" s="185"/>
      <c r="AK88" s="185"/>
      <c r="AL88" s="185"/>
      <c r="AM88" s="181">
        <f t="shared" si="122"/>
        <v>0</v>
      </c>
      <c r="AN88" s="181">
        <f t="shared" si="92"/>
        <v>0</v>
      </c>
      <c r="AO88" s="181">
        <f t="shared" si="140"/>
        <v>0</v>
      </c>
      <c r="AP88" s="181">
        <f t="shared" si="123"/>
        <v>0</v>
      </c>
      <c r="AQ88" s="181">
        <f t="shared" si="124"/>
        <v>0</v>
      </c>
      <c r="AR88" s="181">
        <f t="shared" si="141"/>
        <v>0</v>
      </c>
      <c r="AS88" s="181">
        <f t="shared" si="142"/>
        <v>0</v>
      </c>
      <c r="AT88" s="181">
        <f t="shared" si="143"/>
        <v>0</v>
      </c>
      <c r="AU88" s="181">
        <f t="shared" si="126"/>
        <v>0</v>
      </c>
      <c r="AV88" s="181">
        <f t="shared" si="127"/>
        <v>0</v>
      </c>
      <c r="AW88" s="181">
        <f t="shared" si="128"/>
        <v>0</v>
      </c>
      <c r="AX88" s="181">
        <f t="shared" si="144"/>
        <v>0</v>
      </c>
      <c r="AY88" s="181">
        <f t="shared" si="94"/>
        <v>0</v>
      </c>
      <c r="AZ88" s="181">
        <f t="shared" si="95"/>
        <v>0</v>
      </c>
      <c r="BA88" s="181">
        <f t="shared" si="145"/>
        <v>0</v>
      </c>
      <c r="BB88" s="181">
        <f t="shared" si="96"/>
        <v>0</v>
      </c>
      <c r="BC88" s="181">
        <f t="shared" si="129"/>
        <v>0</v>
      </c>
      <c r="BD88" s="181">
        <f t="shared" si="146"/>
        <v>0</v>
      </c>
      <c r="BE88" s="181">
        <f t="shared" si="147"/>
        <v>0</v>
      </c>
      <c r="BF88" s="181">
        <f t="shared" si="97"/>
        <v>0</v>
      </c>
      <c r="BG88" s="181">
        <f t="shared" si="98"/>
        <v>0</v>
      </c>
      <c r="BH88" s="181">
        <f t="shared" si="99"/>
        <v>0</v>
      </c>
      <c r="BI88" s="187">
        <f t="shared" si="130"/>
        <v>0</v>
      </c>
      <c r="BJ88" s="184">
        <f t="shared" si="131"/>
        <v>0</v>
      </c>
      <c r="BK88" s="184">
        <f t="shared" si="132"/>
        <v>0</v>
      </c>
      <c r="BL88" s="187">
        <f t="shared" si="133"/>
        <v>0</v>
      </c>
    </row>
    <row r="89" spans="1:64" customFormat="1" ht="14.4" x14ac:dyDescent="0.3">
      <c r="A89" s="9">
        <v>81</v>
      </c>
      <c r="B89" s="3" t="s">
        <v>623</v>
      </c>
      <c r="C89" s="6" t="s">
        <v>43</v>
      </c>
      <c r="D89" s="2" t="s">
        <v>499</v>
      </c>
      <c r="E89" s="1">
        <v>2026</v>
      </c>
      <c r="F89" s="5" t="s">
        <v>626</v>
      </c>
      <c r="G89" s="10"/>
      <c r="H89" s="181">
        <f t="shared" si="136"/>
        <v>0</v>
      </c>
      <c r="I89" s="181">
        <f t="shared" ref="I89:I120" si="148">AY73</f>
        <v>0</v>
      </c>
      <c r="J89" s="181">
        <f t="shared" ref="J89:J120" si="149">AZ73</f>
        <v>0</v>
      </c>
      <c r="K89" s="181">
        <f t="shared" ref="K89:K120" si="150">BA73</f>
        <v>0</v>
      </c>
      <c r="L89" s="181">
        <f t="shared" ref="L89:L120" si="151">BB73</f>
        <v>0</v>
      </c>
      <c r="M89" s="181">
        <f t="shared" ref="M89:M120" si="152">BC73</f>
        <v>0</v>
      </c>
      <c r="N89" s="181">
        <f t="shared" ref="N89:N120" si="153">BD73</f>
        <v>0</v>
      </c>
      <c r="O89" s="181">
        <f t="shared" si="134"/>
        <v>0</v>
      </c>
      <c r="P89" s="181">
        <f t="shared" ref="P89:P120" si="154">BF73</f>
        <v>0</v>
      </c>
      <c r="Q89" s="181">
        <f t="shared" ref="Q89:Q120" si="155">BG73</f>
        <v>0</v>
      </c>
      <c r="R89" s="181">
        <f t="shared" ref="R89:R120" si="156">BH73</f>
        <v>0</v>
      </c>
      <c r="S89" s="184">
        <f t="shared" si="117"/>
        <v>0</v>
      </c>
      <c r="T89" s="184">
        <f t="shared" si="118"/>
        <v>0</v>
      </c>
      <c r="U89" s="184">
        <f t="shared" si="119"/>
        <v>0</v>
      </c>
      <c r="V89" s="184">
        <f t="shared" si="120"/>
        <v>0</v>
      </c>
      <c r="W89" s="184">
        <f t="shared" si="121"/>
        <v>0</v>
      </c>
      <c r="X89" s="185"/>
      <c r="Y89" s="185"/>
      <c r="Z89" s="185"/>
      <c r="AA89" s="185"/>
      <c r="AB89" s="181">
        <f t="shared" ref="AB89:AB120" si="157">AA89*J89</f>
        <v>0</v>
      </c>
      <c r="AC89" s="181">
        <f t="shared" ref="AC89:AC120" si="158">Y89*I89</f>
        <v>0</v>
      </c>
      <c r="AD89" s="181">
        <f t="shared" si="139"/>
        <v>0</v>
      </c>
      <c r="AE89" s="181">
        <f t="shared" ref="AE89:AE120" si="159">X89*I89</f>
        <v>0</v>
      </c>
      <c r="AF89" s="181">
        <f t="shared" ref="AF89:AF120" si="160">Z89*J89</f>
        <v>0</v>
      </c>
      <c r="AG89" s="187">
        <f t="shared" ref="AG89:AG120" si="161">IF(W89*H89=0,0,((AH89*X89*I89+AI89*Z89*J89)/(X89*I89+Z89*J89)))</f>
        <v>0</v>
      </c>
      <c r="AH89" s="185"/>
      <c r="AI89" s="185"/>
      <c r="AJ89" s="185"/>
      <c r="AK89" s="185"/>
      <c r="AL89" s="184">
        <f t="shared" ref="AL89:AL120" si="162">AL73</f>
        <v>0</v>
      </c>
      <c r="AM89" s="181">
        <f t="shared" si="122"/>
        <v>0</v>
      </c>
      <c r="AN89" s="181">
        <f t="shared" ref="AN89:AN120" si="163">J89*(1-Z89-AA89)*AK89</f>
        <v>0</v>
      </c>
      <c r="AO89" s="181">
        <f t="shared" si="140"/>
        <v>0</v>
      </c>
      <c r="AP89" s="181">
        <f t="shared" si="123"/>
        <v>0</v>
      </c>
      <c r="AQ89" s="181">
        <f t="shared" si="124"/>
        <v>0</v>
      </c>
      <c r="AR89" s="181">
        <f t="shared" si="141"/>
        <v>0</v>
      </c>
      <c r="AS89" s="181">
        <f t="shared" ref="AS89:AS120" si="164">AS73+AP89</f>
        <v>0</v>
      </c>
      <c r="AT89" s="181">
        <f t="shared" ref="AT89:AT120" si="165">AT73+AQ89</f>
        <v>0</v>
      </c>
      <c r="AU89" s="181">
        <f t="shared" si="126"/>
        <v>0</v>
      </c>
      <c r="AV89" s="181">
        <f t="shared" si="127"/>
        <v>0</v>
      </c>
      <c r="AW89" s="181">
        <f t="shared" ref="AW89:AW120" si="166">MAX(L89*AL89,AW73)</f>
        <v>0</v>
      </c>
      <c r="AX89" s="181">
        <f t="shared" si="144"/>
        <v>0</v>
      </c>
      <c r="AY89" s="181">
        <f t="shared" ref="AY89:AY120" si="167">I89-AC89-AE89+AB89</f>
        <v>0</v>
      </c>
      <c r="AZ89" s="181">
        <f t="shared" ref="AZ89:AZ120" si="168">J89+AC89-AB89-AF89</f>
        <v>0</v>
      </c>
      <c r="BA89" s="181">
        <f t="shared" si="145"/>
        <v>0</v>
      </c>
      <c r="BB89" s="181">
        <f t="shared" ref="BB89:BB120" si="169">L89</f>
        <v>0</v>
      </c>
      <c r="BC89" s="181">
        <f t="shared" ref="BC89:BC120" si="170">M89+AD89</f>
        <v>0</v>
      </c>
      <c r="BD89" s="181">
        <f t="shared" si="146"/>
        <v>0</v>
      </c>
      <c r="BE89" s="181">
        <f t="shared" si="147"/>
        <v>0</v>
      </c>
      <c r="BF89" s="181">
        <f t="shared" ref="BF89:BF120" si="171">AU89+AV89</f>
        <v>0</v>
      </c>
      <c r="BG89" s="181">
        <f t="shared" ref="BG89:BG120" si="172">AM89 + AN89</f>
        <v>0</v>
      </c>
      <c r="BH89" s="181">
        <f t="shared" ref="BH89:BH120" si="173">AR89+AW89</f>
        <v>0</v>
      </c>
      <c r="BI89" s="187">
        <f t="shared" si="130"/>
        <v>0</v>
      </c>
      <c r="BJ89" s="184">
        <f t="shared" si="131"/>
        <v>0</v>
      </c>
      <c r="BK89" s="184">
        <f t="shared" si="132"/>
        <v>0</v>
      </c>
      <c r="BL89" s="187">
        <f t="shared" si="133"/>
        <v>0</v>
      </c>
    </row>
    <row r="90" spans="1:64" customFormat="1" ht="14.4" x14ac:dyDescent="0.3">
      <c r="A90" s="9">
        <v>82</v>
      </c>
      <c r="B90" s="3" t="s">
        <v>624</v>
      </c>
      <c r="C90" s="6" t="s">
        <v>43</v>
      </c>
      <c r="D90" s="2" t="s">
        <v>499</v>
      </c>
      <c r="E90" s="1">
        <v>2026</v>
      </c>
      <c r="F90" s="5" t="s">
        <v>626</v>
      </c>
      <c r="G90" s="10"/>
      <c r="H90" s="181">
        <f t="shared" si="136"/>
        <v>0</v>
      </c>
      <c r="I90" s="181">
        <f t="shared" si="148"/>
        <v>0</v>
      </c>
      <c r="J90" s="181">
        <f t="shared" si="149"/>
        <v>0</v>
      </c>
      <c r="K90" s="181">
        <f t="shared" si="150"/>
        <v>0</v>
      </c>
      <c r="L90" s="181">
        <f t="shared" si="151"/>
        <v>0</v>
      </c>
      <c r="M90" s="181">
        <f t="shared" si="152"/>
        <v>0</v>
      </c>
      <c r="N90" s="181">
        <f t="shared" si="153"/>
        <v>0</v>
      </c>
      <c r="O90" s="181">
        <f t="shared" si="134"/>
        <v>0</v>
      </c>
      <c r="P90" s="181">
        <f t="shared" si="154"/>
        <v>0</v>
      </c>
      <c r="Q90" s="181">
        <f t="shared" si="155"/>
        <v>0</v>
      </c>
      <c r="R90" s="181">
        <f t="shared" si="156"/>
        <v>0</v>
      </c>
      <c r="S90" s="184">
        <f t="shared" si="117"/>
        <v>0</v>
      </c>
      <c r="T90" s="184">
        <f t="shared" si="118"/>
        <v>0</v>
      </c>
      <c r="U90" s="184">
        <f t="shared" si="119"/>
        <v>0</v>
      </c>
      <c r="V90" s="184">
        <f t="shared" si="120"/>
        <v>0</v>
      </c>
      <c r="W90" s="184">
        <f t="shared" si="121"/>
        <v>0</v>
      </c>
      <c r="X90" s="185"/>
      <c r="Y90" s="185"/>
      <c r="Z90" s="185"/>
      <c r="AA90" s="185"/>
      <c r="AB90" s="181">
        <f t="shared" si="157"/>
        <v>0</v>
      </c>
      <c r="AC90" s="181">
        <f t="shared" si="158"/>
        <v>0</v>
      </c>
      <c r="AD90" s="181">
        <f t="shared" si="139"/>
        <v>0</v>
      </c>
      <c r="AE90" s="181">
        <f t="shared" si="159"/>
        <v>0</v>
      </c>
      <c r="AF90" s="181">
        <f t="shared" si="160"/>
        <v>0</v>
      </c>
      <c r="AG90" s="187">
        <f t="shared" si="161"/>
        <v>0</v>
      </c>
      <c r="AH90" s="185"/>
      <c r="AI90" s="185"/>
      <c r="AJ90" s="185"/>
      <c r="AK90" s="185"/>
      <c r="AL90" s="184">
        <f t="shared" si="162"/>
        <v>0</v>
      </c>
      <c r="AM90" s="181">
        <f t="shared" si="122"/>
        <v>0</v>
      </c>
      <c r="AN90" s="181">
        <f t="shared" si="163"/>
        <v>0</v>
      </c>
      <c r="AO90" s="181">
        <f t="shared" si="140"/>
        <v>0</v>
      </c>
      <c r="AP90" s="181">
        <f t="shared" si="123"/>
        <v>0</v>
      </c>
      <c r="AQ90" s="181">
        <f t="shared" si="124"/>
        <v>0</v>
      </c>
      <c r="AR90" s="181">
        <f t="shared" si="141"/>
        <v>0</v>
      </c>
      <c r="AS90" s="181">
        <f t="shared" si="164"/>
        <v>0</v>
      </c>
      <c r="AT90" s="181">
        <f t="shared" si="165"/>
        <v>0</v>
      </c>
      <c r="AU90" s="181">
        <f t="shared" si="126"/>
        <v>0</v>
      </c>
      <c r="AV90" s="181">
        <f t="shared" si="127"/>
        <v>0</v>
      </c>
      <c r="AW90" s="181">
        <f t="shared" si="166"/>
        <v>0</v>
      </c>
      <c r="AX90" s="181">
        <f t="shared" si="144"/>
        <v>0</v>
      </c>
      <c r="AY90" s="181">
        <f t="shared" si="167"/>
        <v>0</v>
      </c>
      <c r="AZ90" s="181">
        <f t="shared" si="168"/>
        <v>0</v>
      </c>
      <c r="BA90" s="181">
        <f t="shared" si="145"/>
        <v>0</v>
      </c>
      <c r="BB90" s="181">
        <f t="shared" si="169"/>
        <v>0</v>
      </c>
      <c r="BC90" s="181">
        <f t="shared" si="170"/>
        <v>0</v>
      </c>
      <c r="BD90" s="181">
        <f t="shared" si="146"/>
        <v>0</v>
      </c>
      <c r="BE90" s="181">
        <f t="shared" si="147"/>
        <v>0</v>
      </c>
      <c r="BF90" s="181">
        <f t="shared" si="171"/>
        <v>0</v>
      </c>
      <c r="BG90" s="181">
        <f t="shared" si="172"/>
        <v>0</v>
      </c>
      <c r="BH90" s="181">
        <f t="shared" si="173"/>
        <v>0</v>
      </c>
      <c r="BI90" s="187">
        <f t="shared" si="130"/>
        <v>0</v>
      </c>
      <c r="BJ90" s="184">
        <f t="shared" si="131"/>
        <v>0</v>
      </c>
      <c r="BK90" s="184">
        <f t="shared" si="132"/>
        <v>0</v>
      </c>
      <c r="BL90" s="187">
        <f t="shared" si="133"/>
        <v>0</v>
      </c>
    </row>
    <row r="91" spans="1:64" customFormat="1" ht="14.4" x14ac:dyDescent="0.3">
      <c r="A91" s="9">
        <v>83</v>
      </c>
      <c r="B91" s="3" t="s">
        <v>627</v>
      </c>
      <c r="C91" s="6" t="s">
        <v>43</v>
      </c>
      <c r="D91" s="2" t="s">
        <v>499</v>
      </c>
      <c r="E91" s="1">
        <v>2026</v>
      </c>
      <c r="F91" s="5" t="s">
        <v>626</v>
      </c>
      <c r="G91" s="10"/>
      <c r="H91" s="181">
        <f t="shared" si="136"/>
        <v>0</v>
      </c>
      <c r="I91" s="181">
        <f t="shared" si="148"/>
        <v>0</v>
      </c>
      <c r="J91" s="181">
        <f t="shared" si="149"/>
        <v>0</v>
      </c>
      <c r="K91" s="181">
        <f t="shared" si="150"/>
        <v>0</v>
      </c>
      <c r="L91" s="181">
        <f t="shared" si="151"/>
        <v>0</v>
      </c>
      <c r="M91" s="181">
        <f t="shared" si="152"/>
        <v>0</v>
      </c>
      <c r="N91" s="181">
        <f t="shared" si="153"/>
        <v>0</v>
      </c>
      <c r="O91" s="181">
        <f t="shared" si="134"/>
        <v>0</v>
      </c>
      <c r="P91" s="181">
        <f t="shared" si="154"/>
        <v>0</v>
      </c>
      <c r="Q91" s="181">
        <f t="shared" si="155"/>
        <v>0</v>
      </c>
      <c r="R91" s="181">
        <f t="shared" si="156"/>
        <v>0</v>
      </c>
      <c r="S91" s="184">
        <f t="shared" si="117"/>
        <v>0</v>
      </c>
      <c r="T91" s="184">
        <f t="shared" si="118"/>
        <v>0</v>
      </c>
      <c r="U91" s="184">
        <f t="shared" si="119"/>
        <v>0</v>
      </c>
      <c r="V91" s="184">
        <f t="shared" si="120"/>
        <v>0</v>
      </c>
      <c r="W91" s="184">
        <f t="shared" si="121"/>
        <v>0</v>
      </c>
      <c r="X91" s="185"/>
      <c r="Y91" s="185"/>
      <c r="Z91" s="185"/>
      <c r="AA91" s="185"/>
      <c r="AB91" s="181">
        <f t="shared" si="157"/>
        <v>0</v>
      </c>
      <c r="AC91" s="181">
        <f t="shared" si="158"/>
        <v>0</v>
      </c>
      <c r="AD91" s="181">
        <f t="shared" si="139"/>
        <v>0</v>
      </c>
      <c r="AE91" s="181">
        <f t="shared" si="159"/>
        <v>0</v>
      </c>
      <c r="AF91" s="181">
        <f t="shared" si="160"/>
        <v>0</v>
      </c>
      <c r="AG91" s="187">
        <f t="shared" si="161"/>
        <v>0</v>
      </c>
      <c r="AH91" s="185"/>
      <c r="AI91" s="185"/>
      <c r="AJ91" s="185"/>
      <c r="AK91" s="185"/>
      <c r="AL91" s="184">
        <f t="shared" si="162"/>
        <v>0</v>
      </c>
      <c r="AM91" s="181">
        <f t="shared" si="122"/>
        <v>0</v>
      </c>
      <c r="AN91" s="181">
        <f t="shared" si="163"/>
        <v>0</v>
      </c>
      <c r="AO91" s="181">
        <f t="shared" si="140"/>
        <v>0</v>
      </c>
      <c r="AP91" s="181">
        <f t="shared" si="123"/>
        <v>0</v>
      </c>
      <c r="AQ91" s="181">
        <f t="shared" si="124"/>
        <v>0</v>
      </c>
      <c r="AR91" s="181">
        <f t="shared" si="141"/>
        <v>0</v>
      </c>
      <c r="AS91" s="181">
        <f t="shared" si="164"/>
        <v>0</v>
      </c>
      <c r="AT91" s="181">
        <f t="shared" si="165"/>
        <v>0</v>
      </c>
      <c r="AU91" s="181">
        <f t="shared" si="126"/>
        <v>0</v>
      </c>
      <c r="AV91" s="181">
        <f t="shared" si="127"/>
        <v>0</v>
      </c>
      <c r="AW91" s="181">
        <f t="shared" si="166"/>
        <v>0</v>
      </c>
      <c r="AX91" s="181">
        <f t="shared" si="144"/>
        <v>0</v>
      </c>
      <c r="AY91" s="181">
        <f t="shared" si="167"/>
        <v>0</v>
      </c>
      <c r="AZ91" s="181">
        <f t="shared" si="168"/>
        <v>0</v>
      </c>
      <c r="BA91" s="181">
        <f t="shared" si="145"/>
        <v>0</v>
      </c>
      <c r="BB91" s="181">
        <f t="shared" si="169"/>
        <v>0</v>
      </c>
      <c r="BC91" s="181">
        <f t="shared" si="170"/>
        <v>0</v>
      </c>
      <c r="BD91" s="181">
        <f t="shared" si="146"/>
        <v>0</v>
      </c>
      <c r="BE91" s="181">
        <f t="shared" si="147"/>
        <v>0</v>
      </c>
      <c r="BF91" s="181">
        <f t="shared" si="171"/>
        <v>0</v>
      </c>
      <c r="BG91" s="181">
        <f t="shared" si="172"/>
        <v>0</v>
      </c>
      <c r="BH91" s="181">
        <f t="shared" si="173"/>
        <v>0</v>
      </c>
      <c r="BI91" s="187">
        <f t="shared" si="130"/>
        <v>0</v>
      </c>
      <c r="BJ91" s="184">
        <f t="shared" si="131"/>
        <v>0</v>
      </c>
      <c r="BK91" s="184">
        <f t="shared" si="132"/>
        <v>0</v>
      </c>
      <c r="BL91" s="187">
        <f t="shared" si="133"/>
        <v>0</v>
      </c>
    </row>
    <row r="92" spans="1:64" customFormat="1" ht="14.4" x14ac:dyDescent="0.3">
      <c r="A92" s="9">
        <v>84</v>
      </c>
      <c r="B92" s="3" t="s">
        <v>436</v>
      </c>
      <c r="C92" s="6" t="s">
        <v>43</v>
      </c>
      <c r="D92" s="2" t="s">
        <v>499</v>
      </c>
      <c r="E92" s="1">
        <v>2026</v>
      </c>
      <c r="F92" s="5" t="s">
        <v>626</v>
      </c>
      <c r="G92" s="10"/>
      <c r="H92" s="181">
        <f t="shared" si="136"/>
        <v>0</v>
      </c>
      <c r="I92" s="181">
        <f t="shared" si="148"/>
        <v>0</v>
      </c>
      <c r="J92" s="181">
        <f t="shared" si="149"/>
        <v>0</v>
      </c>
      <c r="K92" s="181">
        <f t="shared" si="150"/>
        <v>0</v>
      </c>
      <c r="L92" s="181">
        <f t="shared" si="151"/>
        <v>0</v>
      </c>
      <c r="M92" s="181">
        <f t="shared" si="152"/>
        <v>0</v>
      </c>
      <c r="N92" s="181">
        <f t="shared" si="153"/>
        <v>0</v>
      </c>
      <c r="O92" s="181">
        <f t="shared" si="134"/>
        <v>0</v>
      </c>
      <c r="P92" s="181">
        <f t="shared" si="154"/>
        <v>0</v>
      </c>
      <c r="Q92" s="181">
        <f t="shared" si="155"/>
        <v>0</v>
      </c>
      <c r="R92" s="181">
        <f t="shared" si="156"/>
        <v>0</v>
      </c>
      <c r="S92" s="184">
        <f t="shared" si="117"/>
        <v>0</v>
      </c>
      <c r="T92" s="184">
        <f t="shared" si="118"/>
        <v>0</v>
      </c>
      <c r="U92" s="184">
        <f t="shared" si="119"/>
        <v>0</v>
      </c>
      <c r="V92" s="184">
        <f t="shared" si="120"/>
        <v>0</v>
      </c>
      <c r="W92" s="184">
        <f t="shared" si="121"/>
        <v>0</v>
      </c>
      <c r="X92" s="185"/>
      <c r="Y92" s="185"/>
      <c r="Z92" s="185"/>
      <c r="AA92" s="185"/>
      <c r="AB92" s="181">
        <f t="shared" si="157"/>
        <v>0</v>
      </c>
      <c r="AC92" s="181">
        <f t="shared" si="158"/>
        <v>0</v>
      </c>
      <c r="AD92" s="181">
        <f t="shared" si="139"/>
        <v>0</v>
      </c>
      <c r="AE92" s="181">
        <f t="shared" si="159"/>
        <v>0</v>
      </c>
      <c r="AF92" s="181">
        <f t="shared" si="160"/>
        <v>0</v>
      </c>
      <c r="AG92" s="187">
        <f t="shared" si="161"/>
        <v>0</v>
      </c>
      <c r="AH92" s="185"/>
      <c r="AI92" s="185"/>
      <c r="AJ92" s="185"/>
      <c r="AK92" s="185"/>
      <c r="AL92" s="184">
        <f t="shared" si="162"/>
        <v>0</v>
      </c>
      <c r="AM92" s="181">
        <f t="shared" si="122"/>
        <v>0</v>
      </c>
      <c r="AN92" s="181">
        <f t="shared" si="163"/>
        <v>0</v>
      </c>
      <c r="AO92" s="181">
        <f t="shared" si="140"/>
        <v>0</v>
      </c>
      <c r="AP92" s="181">
        <f t="shared" si="123"/>
        <v>0</v>
      </c>
      <c r="AQ92" s="181">
        <f t="shared" si="124"/>
        <v>0</v>
      </c>
      <c r="AR92" s="181">
        <f t="shared" si="141"/>
        <v>0</v>
      </c>
      <c r="AS92" s="181">
        <f t="shared" si="164"/>
        <v>0</v>
      </c>
      <c r="AT92" s="181">
        <f t="shared" si="165"/>
        <v>0</v>
      </c>
      <c r="AU92" s="181">
        <f t="shared" si="126"/>
        <v>0</v>
      </c>
      <c r="AV92" s="181">
        <f t="shared" si="127"/>
        <v>0</v>
      </c>
      <c r="AW92" s="181">
        <f t="shared" si="166"/>
        <v>0</v>
      </c>
      <c r="AX92" s="181">
        <f t="shared" si="144"/>
        <v>0</v>
      </c>
      <c r="AY92" s="181">
        <f t="shared" si="167"/>
        <v>0</v>
      </c>
      <c r="AZ92" s="181">
        <f t="shared" si="168"/>
        <v>0</v>
      </c>
      <c r="BA92" s="181">
        <f t="shared" si="145"/>
        <v>0</v>
      </c>
      <c r="BB92" s="181">
        <f t="shared" si="169"/>
        <v>0</v>
      </c>
      <c r="BC92" s="181">
        <f t="shared" si="170"/>
        <v>0</v>
      </c>
      <c r="BD92" s="181">
        <f t="shared" si="146"/>
        <v>0</v>
      </c>
      <c r="BE92" s="181">
        <f t="shared" si="147"/>
        <v>0</v>
      </c>
      <c r="BF92" s="181">
        <f t="shared" si="171"/>
        <v>0</v>
      </c>
      <c r="BG92" s="181">
        <f t="shared" si="172"/>
        <v>0</v>
      </c>
      <c r="BH92" s="181">
        <f t="shared" si="173"/>
        <v>0</v>
      </c>
      <c r="BI92" s="187">
        <f t="shared" si="130"/>
        <v>0</v>
      </c>
      <c r="BJ92" s="184">
        <f t="shared" si="131"/>
        <v>0</v>
      </c>
      <c r="BK92" s="184">
        <f t="shared" si="132"/>
        <v>0</v>
      </c>
      <c r="BL92" s="187">
        <f t="shared" si="133"/>
        <v>0</v>
      </c>
    </row>
    <row r="93" spans="1:64" customFormat="1" ht="14.4" x14ac:dyDescent="0.3">
      <c r="A93" s="9">
        <v>85</v>
      </c>
      <c r="B93" s="3" t="s">
        <v>625</v>
      </c>
      <c r="C93" s="6" t="s">
        <v>43</v>
      </c>
      <c r="D93" s="2" t="s">
        <v>499</v>
      </c>
      <c r="E93" s="1">
        <v>2026</v>
      </c>
      <c r="F93" s="5" t="s">
        <v>626</v>
      </c>
      <c r="G93" s="10"/>
      <c r="H93" s="181">
        <f t="shared" si="136"/>
        <v>0</v>
      </c>
      <c r="I93" s="181">
        <f t="shared" si="148"/>
        <v>0</v>
      </c>
      <c r="J93" s="181">
        <f t="shared" si="149"/>
        <v>0</v>
      </c>
      <c r="K93" s="181">
        <f t="shared" si="150"/>
        <v>0</v>
      </c>
      <c r="L93" s="181">
        <f t="shared" si="151"/>
        <v>0</v>
      </c>
      <c r="M93" s="181">
        <f t="shared" si="152"/>
        <v>0</v>
      </c>
      <c r="N93" s="181">
        <f t="shared" si="153"/>
        <v>0</v>
      </c>
      <c r="O93" s="181">
        <f t="shared" si="134"/>
        <v>0</v>
      </c>
      <c r="P93" s="181">
        <f t="shared" si="154"/>
        <v>0</v>
      </c>
      <c r="Q93" s="181">
        <f t="shared" si="155"/>
        <v>0</v>
      </c>
      <c r="R93" s="181">
        <f t="shared" si="156"/>
        <v>0</v>
      </c>
      <c r="S93" s="184">
        <f t="shared" si="117"/>
        <v>0</v>
      </c>
      <c r="T93" s="184">
        <f t="shared" si="118"/>
        <v>0</v>
      </c>
      <c r="U93" s="184">
        <f t="shared" si="119"/>
        <v>0</v>
      </c>
      <c r="V93" s="184">
        <f t="shared" si="120"/>
        <v>0</v>
      </c>
      <c r="W93" s="184">
        <f t="shared" si="121"/>
        <v>0</v>
      </c>
      <c r="X93" s="185"/>
      <c r="Y93" s="185"/>
      <c r="Z93" s="185"/>
      <c r="AA93" s="185"/>
      <c r="AB93" s="181">
        <f t="shared" si="157"/>
        <v>0</v>
      </c>
      <c r="AC93" s="181">
        <f t="shared" si="158"/>
        <v>0</v>
      </c>
      <c r="AD93" s="181">
        <f t="shared" si="139"/>
        <v>0</v>
      </c>
      <c r="AE93" s="181">
        <f t="shared" si="159"/>
        <v>0</v>
      </c>
      <c r="AF93" s="181">
        <f t="shared" si="160"/>
        <v>0</v>
      </c>
      <c r="AG93" s="187">
        <f t="shared" si="161"/>
        <v>0</v>
      </c>
      <c r="AH93" s="185"/>
      <c r="AI93" s="185"/>
      <c r="AJ93" s="185"/>
      <c r="AK93" s="185"/>
      <c r="AL93" s="184">
        <f t="shared" si="162"/>
        <v>0</v>
      </c>
      <c r="AM93" s="181">
        <f t="shared" ref="AM93:AM116" si="174">AJ93*AC93</f>
        <v>0</v>
      </c>
      <c r="AN93" s="181">
        <f t="shared" si="163"/>
        <v>0</v>
      </c>
      <c r="AO93" s="181">
        <f t="shared" si="140"/>
        <v>0</v>
      </c>
      <c r="AP93" s="181">
        <f t="shared" ref="AP93:AP116" si="175">AH93*AE93</f>
        <v>0</v>
      </c>
      <c r="AQ93" s="181">
        <f t="shared" ref="AQ93:AQ116" si="176">AI93*AF93</f>
        <v>0</v>
      </c>
      <c r="AR93" s="181">
        <f t="shared" si="141"/>
        <v>0</v>
      </c>
      <c r="AS93" s="181">
        <f t="shared" si="164"/>
        <v>0</v>
      </c>
      <c r="AT93" s="181">
        <f t="shared" si="165"/>
        <v>0</v>
      </c>
      <c r="AU93" s="181">
        <f t="shared" si="126"/>
        <v>0</v>
      </c>
      <c r="AV93" s="181">
        <f t="shared" si="127"/>
        <v>0</v>
      </c>
      <c r="AW93" s="181">
        <f t="shared" si="166"/>
        <v>0</v>
      </c>
      <c r="AX93" s="181">
        <f t="shared" si="144"/>
        <v>0</v>
      </c>
      <c r="AY93" s="181">
        <f t="shared" si="167"/>
        <v>0</v>
      </c>
      <c r="AZ93" s="181">
        <f t="shared" si="168"/>
        <v>0</v>
      </c>
      <c r="BA93" s="181">
        <f t="shared" si="145"/>
        <v>0</v>
      </c>
      <c r="BB93" s="181">
        <f t="shared" si="169"/>
        <v>0</v>
      </c>
      <c r="BC93" s="181">
        <f t="shared" si="170"/>
        <v>0</v>
      </c>
      <c r="BD93" s="181">
        <f t="shared" si="146"/>
        <v>0</v>
      </c>
      <c r="BE93" s="181">
        <f t="shared" si="147"/>
        <v>0</v>
      </c>
      <c r="BF93" s="181">
        <f t="shared" si="171"/>
        <v>0</v>
      </c>
      <c r="BG93" s="181">
        <f t="shared" si="172"/>
        <v>0</v>
      </c>
      <c r="BH93" s="181">
        <f t="shared" si="173"/>
        <v>0</v>
      </c>
      <c r="BI93" s="187">
        <f t="shared" si="130"/>
        <v>0</v>
      </c>
      <c r="BJ93" s="184">
        <f t="shared" si="131"/>
        <v>0</v>
      </c>
      <c r="BK93" s="184">
        <f t="shared" si="132"/>
        <v>0</v>
      </c>
      <c r="BL93" s="187">
        <f t="shared" si="133"/>
        <v>0</v>
      </c>
    </row>
    <row r="94" spans="1:64" customFormat="1" ht="14.4" x14ac:dyDescent="0.3">
      <c r="A94" s="9">
        <v>86</v>
      </c>
      <c r="B94" s="3" t="s">
        <v>629</v>
      </c>
      <c r="C94" s="6" t="s">
        <v>43</v>
      </c>
      <c r="D94" s="2" t="s">
        <v>499</v>
      </c>
      <c r="E94" s="1">
        <v>2026</v>
      </c>
      <c r="F94" s="5" t="s">
        <v>626</v>
      </c>
      <c r="G94" s="10"/>
      <c r="H94" s="181">
        <f t="shared" si="136"/>
        <v>0</v>
      </c>
      <c r="I94" s="181">
        <f t="shared" si="148"/>
        <v>0</v>
      </c>
      <c r="J94" s="181">
        <f t="shared" si="149"/>
        <v>0</v>
      </c>
      <c r="K94" s="181">
        <f t="shared" si="150"/>
        <v>0</v>
      </c>
      <c r="L94" s="181">
        <f t="shared" si="151"/>
        <v>0</v>
      </c>
      <c r="M94" s="181">
        <f t="shared" si="152"/>
        <v>0</v>
      </c>
      <c r="N94" s="181">
        <f t="shared" si="153"/>
        <v>0</v>
      </c>
      <c r="O94" s="181">
        <f t="shared" si="134"/>
        <v>0</v>
      </c>
      <c r="P94" s="181">
        <f t="shared" si="154"/>
        <v>0</v>
      </c>
      <c r="Q94" s="181">
        <f t="shared" si="155"/>
        <v>0</v>
      </c>
      <c r="R94" s="181">
        <f t="shared" si="156"/>
        <v>0</v>
      </c>
      <c r="S94" s="184">
        <f t="shared" si="117"/>
        <v>0</v>
      </c>
      <c r="T94" s="184">
        <f t="shared" si="118"/>
        <v>0</v>
      </c>
      <c r="U94" s="184">
        <f t="shared" si="119"/>
        <v>0</v>
      </c>
      <c r="V94" s="184">
        <f t="shared" si="120"/>
        <v>0</v>
      </c>
      <c r="W94" s="184">
        <f t="shared" si="121"/>
        <v>0</v>
      </c>
      <c r="X94" s="185"/>
      <c r="Y94" s="185"/>
      <c r="Z94" s="185"/>
      <c r="AA94" s="185"/>
      <c r="AB94" s="181">
        <f t="shared" si="157"/>
        <v>0</v>
      </c>
      <c r="AC94" s="181">
        <f t="shared" si="158"/>
        <v>0</v>
      </c>
      <c r="AD94" s="181">
        <f t="shared" si="139"/>
        <v>0</v>
      </c>
      <c r="AE94" s="181">
        <f t="shared" si="159"/>
        <v>0</v>
      </c>
      <c r="AF94" s="181">
        <f t="shared" si="160"/>
        <v>0</v>
      </c>
      <c r="AG94" s="187">
        <f t="shared" si="161"/>
        <v>0</v>
      </c>
      <c r="AH94" s="185"/>
      <c r="AI94" s="185"/>
      <c r="AJ94" s="185"/>
      <c r="AK94" s="185"/>
      <c r="AL94" s="184">
        <f t="shared" si="162"/>
        <v>0</v>
      </c>
      <c r="AM94" s="181">
        <f t="shared" si="174"/>
        <v>0</v>
      </c>
      <c r="AN94" s="181">
        <f t="shared" si="163"/>
        <v>0</v>
      </c>
      <c r="AO94" s="181">
        <f t="shared" si="140"/>
        <v>0</v>
      </c>
      <c r="AP94" s="181">
        <f t="shared" si="175"/>
        <v>0</v>
      </c>
      <c r="AQ94" s="181">
        <f t="shared" si="176"/>
        <v>0</v>
      </c>
      <c r="AR94" s="181">
        <f t="shared" si="141"/>
        <v>0</v>
      </c>
      <c r="AS94" s="181">
        <f t="shared" si="164"/>
        <v>0</v>
      </c>
      <c r="AT94" s="181">
        <f t="shared" si="165"/>
        <v>0</v>
      </c>
      <c r="AU94" s="181">
        <f t="shared" si="126"/>
        <v>0</v>
      </c>
      <c r="AV94" s="181">
        <f t="shared" si="127"/>
        <v>0</v>
      </c>
      <c r="AW94" s="181">
        <f t="shared" si="166"/>
        <v>0</v>
      </c>
      <c r="AX94" s="181">
        <f t="shared" si="144"/>
        <v>0</v>
      </c>
      <c r="AY94" s="181">
        <f t="shared" si="167"/>
        <v>0</v>
      </c>
      <c r="AZ94" s="181">
        <f t="shared" si="168"/>
        <v>0</v>
      </c>
      <c r="BA94" s="181">
        <f t="shared" si="145"/>
        <v>0</v>
      </c>
      <c r="BB94" s="181">
        <f t="shared" si="169"/>
        <v>0</v>
      </c>
      <c r="BC94" s="181">
        <f t="shared" si="170"/>
        <v>0</v>
      </c>
      <c r="BD94" s="181">
        <f t="shared" si="146"/>
        <v>0</v>
      </c>
      <c r="BE94" s="181">
        <f t="shared" si="147"/>
        <v>0</v>
      </c>
      <c r="BF94" s="181">
        <f t="shared" si="171"/>
        <v>0</v>
      </c>
      <c r="BG94" s="181">
        <f t="shared" si="172"/>
        <v>0</v>
      </c>
      <c r="BH94" s="181">
        <f t="shared" si="173"/>
        <v>0</v>
      </c>
      <c r="BI94" s="187">
        <f t="shared" si="130"/>
        <v>0</v>
      </c>
      <c r="BJ94" s="184">
        <f t="shared" si="131"/>
        <v>0</v>
      </c>
      <c r="BK94" s="184">
        <f t="shared" si="132"/>
        <v>0</v>
      </c>
      <c r="BL94" s="187">
        <f t="shared" si="133"/>
        <v>0</v>
      </c>
    </row>
    <row r="95" spans="1:64" customFormat="1" ht="14.4" x14ac:dyDescent="0.3">
      <c r="A95" s="9">
        <v>87</v>
      </c>
      <c r="B95" s="3" t="s">
        <v>628</v>
      </c>
      <c r="C95" s="6" t="s">
        <v>43</v>
      </c>
      <c r="D95" s="2" t="s">
        <v>499</v>
      </c>
      <c r="E95" s="1">
        <v>2026</v>
      </c>
      <c r="F95" s="5" t="s">
        <v>626</v>
      </c>
      <c r="G95" s="10"/>
      <c r="H95" s="181">
        <f t="shared" si="136"/>
        <v>0</v>
      </c>
      <c r="I95" s="181">
        <f t="shared" si="148"/>
        <v>0</v>
      </c>
      <c r="J95" s="181">
        <f t="shared" si="149"/>
        <v>0</v>
      </c>
      <c r="K95" s="181">
        <f t="shared" si="150"/>
        <v>0</v>
      </c>
      <c r="L95" s="181">
        <f t="shared" si="151"/>
        <v>0</v>
      </c>
      <c r="M95" s="181">
        <f t="shared" si="152"/>
        <v>0</v>
      </c>
      <c r="N95" s="181">
        <f t="shared" si="153"/>
        <v>0</v>
      </c>
      <c r="O95" s="181">
        <f t="shared" si="134"/>
        <v>0</v>
      </c>
      <c r="P95" s="181">
        <f t="shared" si="154"/>
        <v>0</v>
      </c>
      <c r="Q95" s="181">
        <f t="shared" si="155"/>
        <v>0</v>
      </c>
      <c r="R95" s="181">
        <f t="shared" si="156"/>
        <v>0</v>
      </c>
      <c r="S95" s="184">
        <f t="shared" si="117"/>
        <v>0</v>
      </c>
      <c r="T95" s="184">
        <f t="shared" si="118"/>
        <v>0</v>
      </c>
      <c r="U95" s="184">
        <f t="shared" si="119"/>
        <v>0</v>
      </c>
      <c r="V95" s="184">
        <f t="shared" si="120"/>
        <v>0</v>
      </c>
      <c r="W95" s="184">
        <f t="shared" si="121"/>
        <v>0</v>
      </c>
      <c r="X95" s="185"/>
      <c r="Y95" s="185"/>
      <c r="Z95" s="185"/>
      <c r="AA95" s="185"/>
      <c r="AB95" s="181">
        <f t="shared" si="157"/>
        <v>0</v>
      </c>
      <c r="AC95" s="181">
        <f t="shared" si="158"/>
        <v>0</v>
      </c>
      <c r="AD95" s="181">
        <f t="shared" si="139"/>
        <v>0</v>
      </c>
      <c r="AE95" s="181">
        <f t="shared" si="159"/>
        <v>0</v>
      </c>
      <c r="AF95" s="181">
        <f t="shared" si="160"/>
        <v>0</v>
      </c>
      <c r="AG95" s="187">
        <f t="shared" si="161"/>
        <v>0</v>
      </c>
      <c r="AH95" s="185"/>
      <c r="AI95" s="185"/>
      <c r="AJ95" s="185"/>
      <c r="AK95" s="185"/>
      <c r="AL95" s="184">
        <f t="shared" si="162"/>
        <v>0</v>
      </c>
      <c r="AM95" s="181">
        <f t="shared" si="174"/>
        <v>0</v>
      </c>
      <c r="AN95" s="181">
        <f t="shared" si="163"/>
        <v>0</v>
      </c>
      <c r="AO95" s="181">
        <f t="shared" si="140"/>
        <v>0</v>
      </c>
      <c r="AP95" s="181">
        <f t="shared" si="175"/>
        <v>0</v>
      </c>
      <c r="AQ95" s="181">
        <f t="shared" si="176"/>
        <v>0</v>
      </c>
      <c r="AR95" s="181">
        <f t="shared" si="141"/>
        <v>0</v>
      </c>
      <c r="AS95" s="181">
        <f t="shared" si="164"/>
        <v>0</v>
      </c>
      <c r="AT95" s="181">
        <f t="shared" si="165"/>
        <v>0</v>
      </c>
      <c r="AU95" s="181">
        <f t="shared" si="126"/>
        <v>0</v>
      </c>
      <c r="AV95" s="181">
        <f t="shared" si="127"/>
        <v>0</v>
      </c>
      <c r="AW95" s="181">
        <f t="shared" si="166"/>
        <v>0</v>
      </c>
      <c r="AX95" s="181">
        <f t="shared" si="144"/>
        <v>0</v>
      </c>
      <c r="AY95" s="181">
        <f t="shared" si="167"/>
        <v>0</v>
      </c>
      <c r="AZ95" s="181">
        <f t="shared" si="168"/>
        <v>0</v>
      </c>
      <c r="BA95" s="181">
        <f t="shared" si="145"/>
        <v>0</v>
      </c>
      <c r="BB95" s="181">
        <f t="shared" si="169"/>
        <v>0</v>
      </c>
      <c r="BC95" s="181">
        <f t="shared" si="170"/>
        <v>0</v>
      </c>
      <c r="BD95" s="181">
        <f t="shared" si="146"/>
        <v>0</v>
      </c>
      <c r="BE95" s="181">
        <f t="shared" si="147"/>
        <v>0</v>
      </c>
      <c r="BF95" s="181">
        <f t="shared" si="171"/>
        <v>0</v>
      </c>
      <c r="BG95" s="181">
        <f t="shared" si="172"/>
        <v>0</v>
      </c>
      <c r="BH95" s="181">
        <f t="shared" si="173"/>
        <v>0</v>
      </c>
      <c r="BI95" s="187">
        <f t="shared" si="130"/>
        <v>0</v>
      </c>
      <c r="BJ95" s="184">
        <f t="shared" si="131"/>
        <v>0</v>
      </c>
      <c r="BK95" s="184">
        <f t="shared" si="132"/>
        <v>0</v>
      </c>
      <c r="BL95" s="187">
        <f t="shared" si="133"/>
        <v>0</v>
      </c>
    </row>
    <row r="96" spans="1:64" customFormat="1" ht="14.4" x14ac:dyDescent="0.3">
      <c r="A96" s="9">
        <v>88</v>
      </c>
      <c r="B96" s="3" t="s">
        <v>623</v>
      </c>
      <c r="C96" s="6" t="s">
        <v>43</v>
      </c>
      <c r="D96" s="2" t="s">
        <v>499</v>
      </c>
      <c r="E96" s="1">
        <v>2026</v>
      </c>
      <c r="F96" s="5" t="s">
        <v>576</v>
      </c>
      <c r="G96" s="10"/>
      <c r="H96" s="181">
        <f t="shared" ref="H96:H111" si="177">I96+J96</f>
        <v>0</v>
      </c>
      <c r="I96" s="181">
        <f t="shared" si="148"/>
        <v>0</v>
      </c>
      <c r="J96" s="181">
        <f t="shared" si="149"/>
        <v>0</v>
      </c>
      <c r="K96" s="181">
        <f t="shared" si="150"/>
        <v>0</v>
      </c>
      <c r="L96" s="181">
        <f t="shared" si="151"/>
        <v>0</v>
      </c>
      <c r="M96" s="181">
        <f t="shared" si="152"/>
        <v>0</v>
      </c>
      <c r="N96" s="181">
        <f t="shared" si="153"/>
        <v>0</v>
      </c>
      <c r="O96" s="181">
        <f t="shared" si="134"/>
        <v>0</v>
      </c>
      <c r="P96" s="181">
        <f t="shared" si="154"/>
        <v>0</v>
      </c>
      <c r="Q96" s="181">
        <f t="shared" si="155"/>
        <v>0</v>
      </c>
      <c r="R96" s="181">
        <f t="shared" si="156"/>
        <v>0</v>
      </c>
      <c r="S96" s="184">
        <f t="shared" si="117"/>
        <v>0</v>
      </c>
      <c r="T96" s="184">
        <f t="shared" si="118"/>
        <v>0</v>
      </c>
      <c r="U96" s="184">
        <f t="shared" si="119"/>
        <v>0</v>
      </c>
      <c r="V96" s="184">
        <f t="shared" si="120"/>
        <v>0</v>
      </c>
      <c r="W96" s="184">
        <f t="shared" si="121"/>
        <v>0</v>
      </c>
      <c r="X96" s="185"/>
      <c r="Y96" s="185"/>
      <c r="Z96" s="185"/>
      <c r="AA96" s="185"/>
      <c r="AB96" s="181">
        <f t="shared" si="157"/>
        <v>0</v>
      </c>
      <c r="AC96" s="181">
        <f t="shared" si="158"/>
        <v>0</v>
      </c>
      <c r="AD96" s="181">
        <f t="shared" ref="AD96:AD111" si="178">AE96+AF96</f>
        <v>0</v>
      </c>
      <c r="AE96" s="181">
        <f t="shared" si="159"/>
        <v>0</v>
      </c>
      <c r="AF96" s="181">
        <f t="shared" si="160"/>
        <v>0</v>
      </c>
      <c r="AG96" s="187">
        <f t="shared" si="161"/>
        <v>0</v>
      </c>
      <c r="AH96" s="185"/>
      <c r="AI96" s="185"/>
      <c r="AJ96" s="185"/>
      <c r="AK96" s="185"/>
      <c r="AL96" s="184">
        <f t="shared" si="162"/>
        <v>0</v>
      </c>
      <c r="AM96" s="181">
        <f t="shared" si="174"/>
        <v>0</v>
      </c>
      <c r="AN96" s="181">
        <f t="shared" si="163"/>
        <v>0</v>
      </c>
      <c r="AO96" s="181">
        <f t="shared" ref="AO96:AO111" si="179">AP96+AQ96</f>
        <v>0</v>
      </c>
      <c r="AP96" s="181">
        <f t="shared" si="175"/>
        <v>0</v>
      </c>
      <c r="AQ96" s="181">
        <f t="shared" si="176"/>
        <v>0</v>
      </c>
      <c r="AR96" s="181">
        <f t="shared" ref="AR96:AR111" si="180">AS96+AT96</f>
        <v>0</v>
      </c>
      <c r="AS96" s="181">
        <f t="shared" si="164"/>
        <v>0</v>
      </c>
      <c r="AT96" s="181">
        <f t="shared" si="165"/>
        <v>0</v>
      </c>
      <c r="AU96" s="181">
        <f t="shared" si="126"/>
        <v>0</v>
      </c>
      <c r="AV96" s="181">
        <f t="shared" si="127"/>
        <v>0</v>
      </c>
      <c r="AW96" s="181">
        <f t="shared" si="166"/>
        <v>0</v>
      </c>
      <c r="AX96" s="181">
        <f t="shared" ref="AX96:AX111" si="181">AY96+AZ96</f>
        <v>0</v>
      </c>
      <c r="AY96" s="181">
        <f t="shared" si="167"/>
        <v>0</v>
      </c>
      <c r="AZ96" s="181">
        <f t="shared" si="168"/>
        <v>0</v>
      </c>
      <c r="BA96" s="181">
        <f t="shared" ref="BA96:BA111" si="182">BB96+BC96</f>
        <v>0</v>
      </c>
      <c r="BB96" s="181">
        <f t="shared" si="169"/>
        <v>0</v>
      </c>
      <c r="BC96" s="181">
        <f t="shared" si="170"/>
        <v>0</v>
      </c>
      <c r="BD96" s="181">
        <f t="shared" ref="BD96:BD111" si="183">BE96+BH96</f>
        <v>0</v>
      </c>
      <c r="BE96" s="181">
        <f t="shared" ref="BE96:BE111" si="184">BF96+BG96</f>
        <v>0</v>
      </c>
      <c r="BF96" s="181">
        <f t="shared" si="171"/>
        <v>0</v>
      </c>
      <c r="BG96" s="181">
        <f t="shared" si="172"/>
        <v>0</v>
      </c>
      <c r="BH96" s="181">
        <f t="shared" si="173"/>
        <v>0</v>
      </c>
      <c r="BI96" s="187">
        <f t="shared" si="130"/>
        <v>0</v>
      </c>
      <c r="BJ96" s="184">
        <f t="shared" si="131"/>
        <v>0</v>
      </c>
      <c r="BK96" s="184">
        <f t="shared" si="132"/>
        <v>0</v>
      </c>
      <c r="BL96" s="187">
        <f t="shared" si="133"/>
        <v>0</v>
      </c>
    </row>
    <row r="97" spans="1:64" customFormat="1" ht="14.4" x14ac:dyDescent="0.3">
      <c r="A97" s="9">
        <v>89</v>
      </c>
      <c r="B97" s="3" t="s">
        <v>624</v>
      </c>
      <c r="C97" s="6" t="s">
        <v>43</v>
      </c>
      <c r="D97" s="2" t="s">
        <v>499</v>
      </c>
      <c r="E97" s="1">
        <v>2026</v>
      </c>
      <c r="F97" s="5" t="s">
        <v>576</v>
      </c>
      <c r="G97" s="10"/>
      <c r="H97" s="181">
        <f t="shared" si="177"/>
        <v>0</v>
      </c>
      <c r="I97" s="181">
        <f t="shared" si="148"/>
        <v>0</v>
      </c>
      <c r="J97" s="181">
        <f t="shared" si="149"/>
        <v>0</v>
      </c>
      <c r="K97" s="181">
        <f t="shared" si="150"/>
        <v>0</v>
      </c>
      <c r="L97" s="181">
        <f t="shared" si="151"/>
        <v>0</v>
      </c>
      <c r="M97" s="181">
        <f t="shared" si="152"/>
        <v>0</v>
      </c>
      <c r="N97" s="181">
        <f t="shared" si="153"/>
        <v>0</v>
      </c>
      <c r="O97" s="181">
        <f t="shared" si="134"/>
        <v>0</v>
      </c>
      <c r="P97" s="181">
        <f t="shared" si="154"/>
        <v>0</v>
      </c>
      <c r="Q97" s="181">
        <f t="shared" si="155"/>
        <v>0</v>
      </c>
      <c r="R97" s="181">
        <f t="shared" si="156"/>
        <v>0</v>
      </c>
      <c r="S97" s="184">
        <f t="shared" si="117"/>
        <v>0</v>
      </c>
      <c r="T97" s="184">
        <f t="shared" si="118"/>
        <v>0</v>
      </c>
      <c r="U97" s="184">
        <f t="shared" si="119"/>
        <v>0</v>
      </c>
      <c r="V97" s="184">
        <f t="shared" si="120"/>
        <v>0</v>
      </c>
      <c r="W97" s="184">
        <f t="shared" si="121"/>
        <v>0</v>
      </c>
      <c r="X97" s="185"/>
      <c r="Y97" s="185"/>
      <c r="Z97" s="185"/>
      <c r="AA97" s="185"/>
      <c r="AB97" s="181">
        <f t="shared" si="157"/>
        <v>0</v>
      </c>
      <c r="AC97" s="181">
        <f t="shared" si="158"/>
        <v>0</v>
      </c>
      <c r="AD97" s="181">
        <f t="shared" si="178"/>
        <v>0</v>
      </c>
      <c r="AE97" s="181">
        <f t="shared" si="159"/>
        <v>0</v>
      </c>
      <c r="AF97" s="181">
        <f t="shared" si="160"/>
        <v>0</v>
      </c>
      <c r="AG97" s="187">
        <f t="shared" si="161"/>
        <v>0</v>
      </c>
      <c r="AH97" s="185"/>
      <c r="AI97" s="185"/>
      <c r="AJ97" s="185"/>
      <c r="AK97" s="185"/>
      <c r="AL97" s="184">
        <f t="shared" si="162"/>
        <v>0</v>
      </c>
      <c r="AM97" s="181">
        <f t="shared" si="174"/>
        <v>0</v>
      </c>
      <c r="AN97" s="181">
        <f t="shared" si="163"/>
        <v>0</v>
      </c>
      <c r="AO97" s="181">
        <f t="shared" si="179"/>
        <v>0</v>
      </c>
      <c r="AP97" s="181">
        <f t="shared" si="175"/>
        <v>0</v>
      </c>
      <c r="AQ97" s="181">
        <f t="shared" si="176"/>
        <v>0</v>
      </c>
      <c r="AR97" s="181">
        <f t="shared" si="180"/>
        <v>0</v>
      </c>
      <c r="AS97" s="181">
        <f t="shared" si="164"/>
        <v>0</v>
      </c>
      <c r="AT97" s="181">
        <f t="shared" si="165"/>
        <v>0</v>
      </c>
      <c r="AU97" s="181">
        <f t="shared" si="126"/>
        <v>0</v>
      </c>
      <c r="AV97" s="181">
        <f t="shared" si="127"/>
        <v>0</v>
      </c>
      <c r="AW97" s="181">
        <f t="shared" si="166"/>
        <v>0</v>
      </c>
      <c r="AX97" s="181">
        <f t="shared" si="181"/>
        <v>0</v>
      </c>
      <c r="AY97" s="181">
        <f t="shared" si="167"/>
        <v>0</v>
      </c>
      <c r="AZ97" s="181">
        <f t="shared" si="168"/>
        <v>0</v>
      </c>
      <c r="BA97" s="181">
        <f t="shared" si="182"/>
        <v>0</v>
      </c>
      <c r="BB97" s="181">
        <f t="shared" si="169"/>
        <v>0</v>
      </c>
      <c r="BC97" s="181">
        <f t="shared" si="170"/>
        <v>0</v>
      </c>
      <c r="BD97" s="181">
        <f t="shared" si="183"/>
        <v>0</v>
      </c>
      <c r="BE97" s="181">
        <f t="shared" si="184"/>
        <v>0</v>
      </c>
      <c r="BF97" s="181">
        <f t="shared" si="171"/>
        <v>0</v>
      </c>
      <c r="BG97" s="181">
        <f t="shared" si="172"/>
        <v>0</v>
      </c>
      <c r="BH97" s="181">
        <f t="shared" si="173"/>
        <v>0</v>
      </c>
      <c r="BI97" s="187">
        <f t="shared" si="130"/>
        <v>0</v>
      </c>
      <c r="BJ97" s="184">
        <f t="shared" si="131"/>
        <v>0</v>
      </c>
      <c r="BK97" s="184">
        <f t="shared" si="132"/>
        <v>0</v>
      </c>
      <c r="BL97" s="187">
        <f t="shared" si="133"/>
        <v>0</v>
      </c>
    </row>
    <row r="98" spans="1:64" customFormat="1" ht="14.4" x14ac:dyDescent="0.3">
      <c r="A98" s="9">
        <v>90</v>
      </c>
      <c r="B98" s="3" t="s">
        <v>627</v>
      </c>
      <c r="C98" s="6" t="s">
        <v>43</v>
      </c>
      <c r="D98" s="2" t="s">
        <v>499</v>
      </c>
      <c r="E98" s="1">
        <v>2026</v>
      </c>
      <c r="F98" s="5" t="s">
        <v>576</v>
      </c>
      <c r="G98" s="10"/>
      <c r="H98" s="181">
        <f t="shared" si="177"/>
        <v>0</v>
      </c>
      <c r="I98" s="181">
        <f t="shared" si="148"/>
        <v>0</v>
      </c>
      <c r="J98" s="181">
        <f t="shared" si="149"/>
        <v>0</v>
      </c>
      <c r="K98" s="181">
        <f t="shared" si="150"/>
        <v>0</v>
      </c>
      <c r="L98" s="181">
        <f t="shared" si="151"/>
        <v>0</v>
      </c>
      <c r="M98" s="181">
        <f t="shared" si="152"/>
        <v>0</v>
      </c>
      <c r="N98" s="181">
        <f t="shared" si="153"/>
        <v>0</v>
      </c>
      <c r="O98" s="181">
        <f t="shared" si="134"/>
        <v>0</v>
      </c>
      <c r="P98" s="181">
        <f t="shared" si="154"/>
        <v>0</v>
      </c>
      <c r="Q98" s="181">
        <f t="shared" si="155"/>
        <v>0</v>
      </c>
      <c r="R98" s="181">
        <f t="shared" si="156"/>
        <v>0</v>
      </c>
      <c r="S98" s="184">
        <f t="shared" si="117"/>
        <v>0</v>
      </c>
      <c r="T98" s="184">
        <f t="shared" si="118"/>
        <v>0</v>
      </c>
      <c r="U98" s="184">
        <f t="shared" si="119"/>
        <v>0</v>
      </c>
      <c r="V98" s="184">
        <f t="shared" si="120"/>
        <v>0</v>
      </c>
      <c r="W98" s="184">
        <f t="shared" si="121"/>
        <v>0</v>
      </c>
      <c r="X98" s="185"/>
      <c r="Y98" s="185"/>
      <c r="Z98" s="185"/>
      <c r="AA98" s="185"/>
      <c r="AB98" s="181">
        <f t="shared" si="157"/>
        <v>0</v>
      </c>
      <c r="AC98" s="181">
        <f t="shared" si="158"/>
        <v>0</v>
      </c>
      <c r="AD98" s="181">
        <f t="shared" si="178"/>
        <v>0</v>
      </c>
      <c r="AE98" s="181">
        <f t="shared" si="159"/>
        <v>0</v>
      </c>
      <c r="AF98" s="181">
        <f t="shared" si="160"/>
        <v>0</v>
      </c>
      <c r="AG98" s="187">
        <f t="shared" si="161"/>
        <v>0</v>
      </c>
      <c r="AH98" s="185"/>
      <c r="AI98" s="185"/>
      <c r="AJ98" s="185"/>
      <c r="AK98" s="185"/>
      <c r="AL98" s="184">
        <f t="shared" si="162"/>
        <v>0</v>
      </c>
      <c r="AM98" s="181">
        <f t="shared" si="174"/>
        <v>0</v>
      </c>
      <c r="AN98" s="181">
        <f t="shared" si="163"/>
        <v>0</v>
      </c>
      <c r="AO98" s="181">
        <f t="shared" si="179"/>
        <v>0</v>
      </c>
      <c r="AP98" s="181">
        <f t="shared" si="175"/>
        <v>0</v>
      </c>
      <c r="AQ98" s="181">
        <f t="shared" si="176"/>
        <v>0</v>
      </c>
      <c r="AR98" s="181">
        <f t="shared" si="180"/>
        <v>0</v>
      </c>
      <c r="AS98" s="181">
        <f t="shared" si="164"/>
        <v>0</v>
      </c>
      <c r="AT98" s="181">
        <f t="shared" si="165"/>
        <v>0</v>
      </c>
      <c r="AU98" s="181">
        <f t="shared" si="126"/>
        <v>0</v>
      </c>
      <c r="AV98" s="181">
        <f t="shared" si="127"/>
        <v>0</v>
      </c>
      <c r="AW98" s="181">
        <f t="shared" si="166"/>
        <v>0</v>
      </c>
      <c r="AX98" s="181">
        <f t="shared" si="181"/>
        <v>0</v>
      </c>
      <c r="AY98" s="181">
        <f t="shared" si="167"/>
        <v>0</v>
      </c>
      <c r="AZ98" s="181">
        <f t="shared" si="168"/>
        <v>0</v>
      </c>
      <c r="BA98" s="181">
        <f t="shared" si="182"/>
        <v>0</v>
      </c>
      <c r="BB98" s="181">
        <f t="shared" si="169"/>
        <v>0</v>
      </c>
      <c r="BC98" s="181">
        <f t="shared" si="170"/>
        <v>0</v>
      </c>
      <c r="BD98" s="181">
        <f t="shared" si="183"/>
        <v>0</v>
      </c>
      <c r="BE98" s="181">
        <f t="shared" si="184"/>
        <v>0</v>
      </c>
      <c r="BF98" s="181">
        <f t="shared" si="171"/>
        <v>0</v>
      </c>
      <c r="BG98" s="181">
        <f t="shared" si="172"/>
        <v>0</v>
      </c>
      <c r="BH98" s="181">
        <f t="shared" si="173"/>
        <v>0</v>
      </c>
      <c r="BI98" s="187">
        <f t="shared" si="130"/>
        <v>0</v>
      </c>
      <c r="BJ98" s="184">
        <f t="shared" si="131"/>
        <v>0</v>
      </c>
      <c r="BK98" s="184">
        <f t="shared" si="132"/>
        <v>0</v>
      </c>
      <c r="BL98" s="187">
        <f t="shared" si="133"/>
        <v>0</v>
      </c>
    </row>
    <row r="99" spans="1:64" customFormat="1" ht="14.4" x14ac:dyDescent="0.3">
      <c r="A99" s="9">
        <v>91</v>
      </c>
      <c r="B99" s="3" t="s">
        <v>436</v>
      </c>
      <c r="C99" s="6" t="s">
        <v>43</v>
      </c>
      <c r="D99" s="2" t="s">
        <v>499</v>
      </c>
      <c r="E99" s="1">
        <v>2026</v>
      </c>
      <c r="F99" s="5" t="s">
        <v>576</v>
      </c>
      <c r="G99" s="10"/>
      <c r="H99" s="181">
        <f t="shared" si="177"/>
        <v>0</v>
      </c>
      <c r="I99" s="181">
        <f t="shared" si="148"/>
        <v>0</v>
      </c>
      <c r="J99" s="181">
        <f t="shared" si="149"/>
        <v>0</v>
      </c>
      <c r="K99" s="181">
        <f t="shared" si="150"/>
        <v>0</v>
      </c>
      <c r="L99" s="181">
        <f t="shared" si="151"/>
        <v>0</v>
      </c>
      <c r="M99" s="181">
        <f t="shared" si="152"/>
        <v>0</v>
      </c>
      <c r="N99" s="181">
        <f t="shared" si="153"/>
        <v>0</v>
      </c>
      <c r="O99" s="181">
        <f t="shared" si="134"/>
        <v>0</v>
      </c>
      <c r="P99" s="181">
        <f t="shared" si="154"/>
        <v>0</v>
      </c>
      <c r="Q99" s="181">
        <f t="shared" si="155"/>
        <v>0</v>
      </c>
      <c r="R99" s="181">
        <f t="shared" si="156"/>
        <v>0</v>
      </c>
      <c r="S99" s="184">
        <f t="shared" si="117"/>
        <v>0</v>
      </c>
      <c r="T99" s="184">
        <f t="shared" si="118"/>
        <v>0</v>
      </c>
      <c r="U99" s="184">
        <f t="shared" si="119"/>
        <v>0</v>
      </c>
      <c r="V99" s="184">
        <f t="shared" si="120"/>
        <v>0</v>
      </c>
      <c r="W99" s="184">
        <f t="shared" si="121"/>
        <v>0</v>
      </c>
      <c r="X99" s="185"/>
      <c r="Y99" s="185"/>
      <c r="Z99" s="185"/>
      <c r="AA99" s="185"/>
      <c r="AB99" s="181">
        <f t="shared" si="157"/>
        <v>0</v>
      </c>
      <c r="AC99" s="181">
        <f t="shared" si="158"/>
        <v>0</v>
      </c>
      <c r="AD99" s="181">
        <f t="shared" si="178"/>
        <v>0</v>
      </c>
      <c r="AE99" s="181">
        <f t="shared" si="159"/>
        <v>0</v>
      </c>
      <c r="AF99" s="181">
        <f t="shared" si="160"/>
        <v>0</v>
      </c>
      <c r="AG99" s="187">
        <f t="shared" si="161"/>
        <v>0</v>
      </c>
      <c r="AH99" s="185"/>
      <c r="AI99" s="185"/>
      <c r="AJ99" s="185"/>
      <c r="AK99" s="185"/>
      <c r="AL99" s="184">
        <f t="shared" si="162"/>
        <v>0</v>
      </c>
      <c r="AM99" s="181">
        <f t="shared" si="174"/>
        <v>0</v>
      </c>
      <c r="AN99" s="181">
        <f t="shared" si="163"/>
        <v>0</v>
      </c>
      <c r="AO99" s="181">
        <f t="shared" si="179"/>
        <v>0</v>
      </c>
      <c r="AP99" s="181">
        <f t="shared" si="175"/>
        <v>0</v>
      </c>
      <c r="AQ99" s="181">
        <f t="shared" si="176"/>
        <v>0</v>
      </c>
      <c r="AR99" s="181">
        <f t="shared" si="180"/>
        <v>0</v>
      </c>
      <c r="AS99" s="181">
        <f t="shared" si="164"/>
        <v>0</v>
      </c>
      <c r="AT99" s="181">
        <f t="shared" si="165"/>
        <v>0</v>
      </c>
      <c r="AU99" s="181">
        <f t="shared" si="126"/>
        <v>0</v>
      </c>
      <c r="AV99" s="181">
        <f t="shared" si="127"/>
        <v>0</v>
      </c>
      <c r="AW99" s="181">
        <f t="shared" si="166"/>
        <v>0</v>
      </c>
      <c r="AX99" s="181">
        <f t="shared" si="181"/>
        <v>0</v>
      </c>
      <c r="AY99" s="181">
        <f t="shared" si="167"/>
        <v>0</v>
      </c>
      <c r="AZ99" s="181">
        <f t="shared" si="168"/>
        <v>0</v>
      </c>
      <c r="BA99" s="181">
        <f t="shared" si="182"/>
        <v>0</v>
      </c>
      <c r="BB99" s="181">
        <f t="shared" si="169"/>
        <v>0</v>
      </c>
      <c r="BC99" s="181">
        <f t="shared" si="170"/>
        <v>0</v>
      </c>
      <c r="BD99" s="181">
        <f t="shared" si="183"/>
        <v>0</v>
      </c>
      <c r="BE99" s="181">
        <f t="shared" si="184"/>
        <v>0</v>
      </c>
      <c r="BF99" s="181">
        <f t="shared" si="171"/>
        <v>0</v>
      </c>
      <c r="BG99" s="181">
        <f t="shared" si="172"/>
        <v>0</v>
      </c>
      <c r="BH99" s="181">
        <f t="shared" si="173"/>
        <v>0</v>
      </c>
      <c r="BI99" s="187">
        <f t="shared" si="130"/>
        <v>0</v>
      </c>
      <c r="BJ99" s="184">
        <f t="shared" si="131"/>
        <v>0</v>
      </c>
      <c r="BK99" s="184">
        <f t="shared" si="132"/>
        <v>0</v>
      </c>
      <c r="BL99" s="187">
        <f t="shared" si="133"/>
        <v>0</v>
      </c>
    </row>
    <row r="100" spans="1:64" customFormat="1" ht="14.4" x14ac:dyDescent="0.3">
      <c r="A100" s="9">
        <v>92</v>
      </c>
      <c r="B100" s="3" t="s">
        <v>625</v>
      </c>
      <c r="C100" s="6" t="s">
        <v>43</v>
      </c>
      <c r="D100" s="2" t="s">
        <v>499</v>
      </c>
      <c r="E100" s="1">
        <v>2026</v>
      </c>
      <c r="F100" s="5" t="s">
        <v>576</v>
      </c>
      <c r="G100" s="10"/>
      <c r="H100" s="181">
        <f t="shared" si="177"/>
        <v>0</v>
      </c>
      <c r="I100" s="181">
        <f t="shared" si="148"/>
        <v>0</v>
      </c>
      <c r="J100" s="181">
        <f t="shared" si="149"/>
        <v>0</v>
      </c>
      <c r="K100" s="181">
        <f t="shared" si="150"/>
        <v>0</v>
      </c>
      <c r="L100" s="181">
        <f t="shared" si="151"/>
        <v>0</v>
      </c>
      <c r="M100" s="181">
        <f t="shared" si="152"/>
        <v>0</v>
      </c>
      <c r="N100" s="181">
        <f t="shared" si="153"/>
        <v>0</v>
      </c>
      <c r="O100" s="181">
        <f t="shared" si="134"/>
        <v>0</v>
      </c>
      <c r="P100" s="181">
        <f t="shared" si="154"/>
        <v>0</v>
      </c>
      <c r="Q100" s="181">
        <f t="shared" si="155"/>
        <v>0</v>
      </c>
      <c r="R100" s="181">
        <f t="shared" si="156"/>
        <v>0</v>
      </c>
      <c r="S100" s="184">
        <f t="shared" si="117"/>
        <v>0</v>
      </c>
      <c r="T100" s="184">
        <f t="shared" si="118"/>
        <v>0</v>
      </c>
      <c r="U100" s="184">
        <f t="shared" si="119"/>
        <v>0</v>
      </c>
      <c r="V100" s="184">
        <f t="shared" si="120"/>
        <v>0</v>
      </c>
      <c r="W100" s="184">
        <f t="shared" si="121"/>
        <v>0</v>
      </c>
      <c r="X100" s="185"/>
      <c r="Y100" s="185"/>
      <c r="Z100" s="185"/>
      <c r="AA100" s="185"/>
      <c r="AB100" s="181">
        <f t="shared" si="157"/>
        <v>0</v>
      </c>
      <c r="AC100" s="181">
        <f t="shared" si="158"/>
        <v>0</v>
      </c>
      <c r="AD100" s="181">
        <f t="shared" si="178"/>
        <v>0</v>
      </c>
      <c r="AE100" s="181">
        <f t="shared" si="159"/>
        <v>0</v>
      </c>
      <c r="AF100" s="181">
        <f t="shared" si="160"/>
        <v>0</v>
      </c>
      <c r="AG100" s="187">
        <f t="shared" si="161"/>
        <v>0</v>
      </c>
      <c r="AH100" s="185"/>
      <c r="AI100" s="185"/>
      <c r="AJ100" s="185"/>
      <c r="AK100" s="185"/>
      <c r="AL100" s="184">
        <f t="shared" si="162"/>
        <v>0</v>
      </c>
      <c r="AM100" s="181">
        <f t="shared" si="174"/>
        <v>0</v>
      </c>
      <c r="AN100" s="181">
        <f t="shared" si="163"/>
        <v>0</v>
      </c>
      <c r="AO100" s="181">
        <f t="shared" si="179"/>
        <v>0</v>
      </c>
      <c r="AP100" s="181">
        <f t="shared" si="175"/>
        <v>0</v>
      </c>
      <c r="AQ100" s="181">
        <f t="shared" si="176"/>
        <v>0</v>
      </c>
      <c r="AR100" s="181">
        <f t="shared" si="180"/>
        <v>0</v>
      </c>
      <c r="AS100" s="181">
        <f t="shared" si="164"/>
        <v>0</v>
      </c>
      <c r="AT100" s="181">
        <f t="shared" si="165"/>
        <v>0</v>
      </c>
      <c r="AU100" s="181">
        <f t="shared" si="126"/>
        <v>0</v>
      </c>
      <c r="AV100" s="181">
        <f t="shared" si="127"/>
        <v>0</v>
      </c>
      <c r="AW100" s="181">
        <f t="shared" si="166"/>
        <v>0</v>
      </c>
      <c r="AX100" s="181">
        <f t="shared" si="181"/>
        <v>0</v>
      </c>
      <c r="AY100" s="181">
        <f t="shared" si="167"/>
        <v>0</v>
      </c>
      <c r="AZ100" s="181">
        <f t="shared" si="168"/>
        <v>0</v>
      </c>
      <c r="BA100" s="181">
        <f t="shared" si="182"/>
        <v>0</v>
      </c>
      <c r="BB100" s="181">
        <f t="shared" si="169"/>
        <v>0</v>
      </c>
      <c r="BC100" s="181">
        <f t="shared" si="170"/>
        <v>0</v>
      </c>
      <c r="BD100" s="181">
        <f t="shared" si="183"/>
        <v>0</v>
      </c>
      <c r="BE100" s="181">
        <f t="shared" si="184"/>
        <v>0</v>
      </c>
      <c r="BF100" s="181">
        <f t="shared" si="171"/>
        <v>0</v>
      </c>
      <c r="BG100" s="181">
        <f t="shared" si="172"/>
        <v>0</v>
      </c>
      <c r="BH100" s="181">
        <f t="shared" si="173"/>
        <v>0</v>
      </c>
      <c r="BI100" s="187">
        <f t="shared" si="130"/>
        <v>0</v>
      </c>
      <c r="BJ100" s="184">
        <f t="shared" si="131"/>
        <v>0</v>
      </c>
      <c r="BK100" s="184">
        <f t="shared" si="132"/>
        <v>0</v>
      </c>
      <c r="BL100" s="187">
        <f t="shared" si="133"/>
        <v>0</v>
      </c>
    </row>
    <row r="101" spans="1:64" customFormat="1" ht="14.4" x14ac:dyDescent="0.3">
      <c r="A101" s="9">
        <v>93</v>
      </c>
      <c r="B101" s="3" t="s">
        <v>629</v>
      </c>
      <c r="C101" s="6" t="s">
        <v>43</v>
      </c>
      <c r="D101" s="2" t="s">
        <v>499</v>
      </c>
      <c r="E101" s="1">
        <v>2026</v>
      </c>
      <c r="F101" s="5" t="s">
        <v>576</v>
      </c>
      <c r="G101" s="10"/>
      <c r="H101" s="181">
        <f t="shared" si="177"/>
        <v>0</v>
      </c>
      <c r="I101" s="181">
        <f t="shared" si="148"/>
        <v>0</v>
      </c>
      <c r="J101" s="181">
        <f t="shared" si="149"/>
        <v>0</v>
      </c>
      <c r="K101" s="181">
        <f t="shared" si="150"/>
        <v>0</v>
      </c>
      <c r="L101" s="181">
        <f t="shared" si="151"/>
        <v>0</v>
      </c>
      <c r="M101" s="181">
        <f t="shared" si="152"/>
        <v>0</v>
      </c>
      <c r="N101" s="181">
        <f t="shared" si="153"/>
        <v>0</v>
      </c>
      <c r="O101" s="181">
        <f t="shared" si="134"/>
        <v>0</v>
      </c>
      <c r="P101" s="181">
        <f t="shared" si="154"/>
        <v>0</v>
      </c>
      <c r="Q101" s="181">
        <f t="shared" si="155"/>
        <v>0</v>
      </c>
      <c r="R101" s="181">
        <f t="shared" si="156"/>
        <v>0</v>
      </c>
      <c r="S101" s="184">
        <f t="shared" si="117"/>
        <v>0</v>
      </c>
      <c r="T101" s="184">
        <f t="shared" si="118"/>
        <v>0</v>
      </c>
      <c r="U101" s="184">
        <f t="shared" si="119"/>
        <v>0</v>
      </c>
      <c r="V101" s="184">
        <f t="shared" si="120"/>
        <v>0</v>
      </c>
      <c r="W101" s="184">
        <f t="shared" si="121"/>
        <v>0</v>
      </c>
      <c r="X101" s="185"/>
      <c r="Y101" s="185"/>
      <c r="Z101" s="185"/>
      <c r="AA101" s="185"/>
      <c r="AB101" s="181">
        <f t="shared" si="157"/>
        <v>0</v>
      </c>
      <c r="AC101" s="181">
        <f t="shared" si="158"/>
        <v>0</v>
      </c>
      <c r="AD101" s="181">
        <f t="shared" si="178"/>
        <v>0</v>
      </c>
      <c r="AE101" s="181">
        <f t="shared" si="159"/>
        <v>0</v>
      </c>
      <c r="AF101" s="181">
        <f t="shared" si="160"/>
        <v>0</v>
      </c>
      <c r="AG101" s="187">
        <f t="shared" si="161"/>
        <v>0</v>
      </c>
      <c r="AH101" s="185"/>
      <c r="AI101" s="185"/>
      <c r="AJ101" s="185"/>
      <c r="AK101" s="185"/>
      <c r="AL101" s="184">
        <f t="shared" si="162"/>
        <v>0</v>
      </c>
      <c r="AM101" s="181">
        <f t="shared" si="174"/>
        <v>0</v>
      </c>
      <c r="AN101" s="181">
        <f t="shared" si="163"/>
        <v>0</v>
      </c>
      <c r="AO101" s="181">
        <f t="shared" si="179"/>
        <v>0</v>
      </c>
      <c r="AP101" s="181">
        <f t="shared" si="175"/>
        <v>0</v>
      </c>
      <c r="AQ101" s="181">
        <f t="shared" si="176"/>
        <v>0</v>
      </c>
      <c r="AR101" s="181">
        <f t="shared" si="180"/>
        <v>0</v>
      </c>
      <c r="AS101" s="181">
        <f t="shared" si="164"/>
        <v>0</v>
      </c>
      <c r="AT101" s="181">
        <f t="shared" si="165"/>
        <v>0</v>
      </c>
      <c r="AU101" s="181">
        <f t="shared" si="126"/>
        <v>0</v>
      </c>
      <c r="AV101" s="181">
        <f t="shared" si="127"/>
        <v>0</v>
      </c>
      <c r="AW101" s="181">
        <f t="shared" si="166"/>
        <v>0</v>
      </c>
      <c r="AX101" s="181">
        <f t="shared" si="181"/>
        <v>0</v>
      </c>
      <c r="AY101" s="181">
        <f t="shared" si="167"/>
        <v>0</v>
      </c>
      <c r="AZ101" s="181">
        <f t="shared" si="168"/>
        <v>0</v>
      </c>
      <c r="BA101" s="181">
        <f t="shared" si="182"/>
        <v>0</v>
      </c>
      <c r="BB101" s="181">
        <f t="shared" si="169"/>
        <v>0</v>
      </c>
      <c r="BC101" s="181">
        <f t="shared" si="170"/>
        <v>0</v>
      </c>
      <c r="BD101" s="181">
        <f t="shared" si="183"/>
        <v>0</v>
      </c>
      <c r="BE101" s="181">
        <f t="shared" si="184"/>
        <v>0</v>
      </c>
      <c r="BF101" s="181">
        <f t="shared" si="171"/>
        <v>0</v>
      </c>
      <c r="BG101" s="181">
        <f t="shared" si="172"/>
        <v>0</v>
      </c>
      <c r="BH101" s="181">
        <f t="shared" si="173"/>
        <v>0</v>
      </c>
      <c r="BI101" s="187">
        <f t="shared" si="130"/>
        <v>0</v>
      </c>
      <c r="BJ101" s="184">
        <f t="shared" si="131"/>
        <v>0</v>
      </c>
      <c r="BK101" s="184">
        <f t="shared" si="132"/>
        <v>0</v>
      </c>
      <c r="BL101" s="187">
        <f t="shared" si="133"/>
        <v>0</v>
      </c>
    </row>
    <row r="102" spans="1:64" customFormat="1" ht="14.4" x14ac:dyDescent="0.3">
      <c r="A102" s="9">
        <v>94</v>
      </c>
      <c r="B102" s="3" t="s">
        <v>628</v>
      </c>
      <c r="C102" s="6" t="s">
        <v>43</v>
      </c>
      <c r="D102" s="2" t="s">
        <v>499</v>
      </c>
      <c r="E102" s="1">
        <v>2026</v>
      </c>
      <c r="F102" s="5" t="s">
        <v>576</v>
      </c>
      <c r="G102" s="10"/>
      <c r="H102" s="181">
        <f t="shared" si="177"/>
        <v>0</v>
      </c>
      <c r="I102" s="181">
        <f t="shared" si="148"/>
        <v>0</v>
      </c>
      <c r="J102" s="181">
        <f t="shared" si="149"/>
        <v>0</v>
      </c>
      <c r="K102" s="181">
        <f t="shared" si="150"/>
        <v>0</v>
      </c>
      <c r="L102" s="181">
        <f t="shared" si="151"/>
        <v>0</v>
      </c>
      <c r="M102" s="181">
        <f t="shared" si="152"/>
        <v>0</v>
      </c>
      <c r="N102" s="181">
        <f t="shared" si="153"/>
        <v>0</v>
      </c>
      <c r="O102" s="181">
        <f t="shared" si="134"/>
        <v>0</v>
      </c>
      <c r="P102" s="181">
        <f t="shared" si="154"/>
        <v>0</v>
      </c>
      <c r="Q102" s="181">
        <f t="shared" si="155"/>
        <v>0</v>
      </c>
      <c r="R102" s="181">
        <f t="shared" si="156"/>
        <v>0</v>
      </c>
      <c r="S102" s="184">
        <f t="shared" si="117"/>
        <v>0</v>
      </c>
      <c r="T102" s="184">
        <f t="shared" si="118"/>
        <v>0</v>
      </c>
      <c r="U102" s="184">
        <f t="shared" si="119"/>
        <v>0</v>
      </c>
      <c r="V102" s="184">
        <f t="shared" si="120"/>
        <v>0</v>
      </c>
      <c r="W102" s="184">
        <f t="shared" si="121"/>
        <v>0</v>
      </c>
      <c r="X102" s="185"/>
      <c r="Y102" s="185"/>
      <c r="Z102" s="185"/>
      <c r="AA102" s="185"/>
      <c r="AB102" s="181">
        <f t="shared" si="157"/>
        <v>0</v>
      </c>
      <c r="AC102" s="181">
        <f t="shared" si="158"/>
        <v>0</v>
      </c>
      <c r="AD102" s="181">
        <f t="shared" si="178"/>
        <v>0</v>
      </c>
      <c r="AE102" s="181">
        <f t="shared" si="159"/>
        <v>0</v>
      </c>
      <c r="AF102" s="181">
        <f t="shared" si="160"/>
        <v>0</v>
      </c>
      <c r="AG102" s="187">
        <f t="shared" si="161"/>
        <v>0</v>
      </c>
      <c r="AH102" s="185"/>
      <c r="AI102" s="185"/>
      <c r="AJ102" s="185"/>
      <c r="AK102" s="185"/>
      <c r="AL102" s="184">
        <f t="shared" si="162"/>
        <v>0</v>
      </c>
      <c r="AM102" s="181">
        <f t="shared" si="174"/>
        <v>0</v>
      </c>
      <c r="AN102" s="181">
        <f t="shared" si="163"/>
        <v>0</v>
      </c>
      <c r="AO102" s="181">
        <f t="shared" si="179"/>
        <v>0</v>
      </c>
      <c r="AP102" s="181">
        <f t="shared" si="175"/>
        <v>0</v>
      </c>
      <c r="AQ102" s="181">
        <f t="shared" si="176"/>
        <v>0</v>
      </c>
      <c r="AR102" s="181">
        <f t="shared" si="180"/>
        <v>0</v>
      </c>
      <c r="AS102" s="181">
        <f t="shared" si="164"/>
        <v>0</v>
      </c>
      <c r="AT102" s="181">
        <f t="shared" si="165"/>
        <v>0</v>
      </c>
      <c r="AU102" s="181">
        <f t="shared" si="126"/>
        <v>0</v>
      </c>
      <c r="AV102" s="181">
        <f t="shared" si="127"/>
        <v>0</v>
      </c>
      <c r="AW102" s="181">
        <f t="shared" si="166"/>
        <v>0</v>
      </c>
      <c r="AX102" s="181">
        <f t="shared" si="181"/>
        <v>0</v>
      </c>
      <c r="AY102" s="181">
        <f t="shared" si="167"/>
        <v>0</v>
      </c>
      <c r="AZ102" s="181">
        <f t="shared" si="168"/>
        <v>0</v>
      </c>
      <c r="BA102" s="181">
        <f t="shared" si="182"/>
        <v>0</v>
      </c>
      <c r="BB102" s="181">
        <f t="shared" si="169"/>
        <v>0</v>
      </c>
      <c r="BC102" s="181">
        <f t="shared" si="170"/>
        <v>0</v>
      </c>
      <c r="BD102" s="181">
        <f t="shared" si="183"/>
        <v>0</v>
      </c>
      <c r="BE102" s="181">
        <f t="shared" si="184"/>
        <v>0</v>
      </c>
      <c r="BF102" s="181">
        <f t="shared" si="171"/>
        <v>0</v>
      </c>
      <c r="BG102" s="181">
        <f t="shared" si="172"/>
        <v>0</v>
      </c>
      <c r="BH102" s="181">
        <f t="shared" si="173"/>
        <v>0</v>
      </c>
      <c r="BI102" s="187">
        <f t="shared" si="130"/>
        <v>0</v>
      </c>
      <c r="BJ102" s="184">
        <f t="shared" si="131"/>
        <v>0</v>
      </c>
      <c r="BK102" s="184">
        <f t="shared" si="132"/>
        <v>0</v>
      </c>
      <c r="BL102" s="187">
        <f t="shared" si="133"/>
        <v>0</v>
      </c>
    </row>
    <row r="103" spans="1:64" ht="14.4" x14ac:dyDescent="0.3">
      <c r="A103" s="9">
        <v>95</v>
      </c>
      <c r="B103" s="3" t="s">
        <v>658</v>
      </c>
      <c r="C103" s="6" t="s">
        <v>43</v>
      </c>
      <c r="D103" s="2" t="s">
        <v>499</v>
      </c>
      <c r="E103" s="1">
        <v>2026</v>
      </c>
      <c r="F103" s="5" t="s">
        <v>656</v>
      </c>
      <c r="G103" s="10"/>
      <c r="H103" s="181">
        <f t="shared" si="177"/>
        <v>0</v>
      </c>
      <c r="I103" s="181">
        <f t="shared" si="148"/>
        <v>0</v>
      </c>
      <c r="J103" s="181">
        <f t="shared" si="149"/>
        <v>0</v>
      </c>
      <c r="K103" s="181">
        <f t="shared" si="150"/>
        <v>0</v>
      </c>
      <c r="L103" s="181">
        <f t="shared" si="151"/>
        <v>0</v>
      </c>
      <c r="M103" s="181">
        <f t="shared" si="152"/>
        <v>0</v>
      </c>
      <c r="N103" s="181">
        <f t="shared" si="153"/>
        <v>0</v>
      </c>
      <c r="O103" s="181">
        <f t="shared" si="134"/>
        <v>0</v>
      </c>
      <c r="P103" s="181">
        <f t="shared" si="154"/>
        <v>0</v>
      </c>
      <c r="Q103" s="181">
        <f t="shared" si="155"/>
        <v>0</v>
      </c>
      <c r="R103" s="181">
        <f t="shared" si="156"/>
        <v>0</v>
      </c>
      <c r="S103" s="184">
        <f t="shared" si="117"/>
        <v>0</v>
      </c>
      <c r="T103" s="184">
        <f t="shared" si="118"/>
        <v>0</v>
      </c>
      <c r="U103" s="184">
        <f t="shared" si="119"/>
        <v>0</v>
      </c>
      <c r="V103" s="184">
        <f t="shared" si="120"/>
        <v>0</v>
      </c>
      <c r="W103" s="184">
        <f t="shared" si="121"/>
        <v>0</v>
      </c>
      <c r="X103" s="185"/>
      <c r="Y103" s="185"/>
      <c r="Z103" s="185"/>
      <c r="AA103" s="185"/>
      <c r="AB103" s="181">
        <f t="shared" si="157"/>
        <v>0</v>
      </c>
      <c r="AC103" s="181">
        <f t="shared" si="158"/>
        <v>0</v>
      </c>
      <c r="AD103" s="181">
        <f t="shared" si="178"/>
        <v>0</v>
      </c>
      <c r="AE103" s="181">
        <f t="shared" si="159"/>
        <v>0</v>
      </c>
      <c r="AF103" s="181">
        <f t="shared" si="160"/>
        <v>0</v>
      </c>
      <c r="AG103" s="187">
        <f t="shared" si="161"/>
        <v>0</v>
      </c>
      <c r="AH103" s="185"/>
      <c r="AI103" s="185"/>
      <c r="AJ103" s="185"/>
      <c r="AK103" s="185"/>
      <c r="AL103" s="184">
        <f t="shared" si="162"/>
        <v>0</v>
      </c>
      <c r="AM103" s="181">
        <f t="shared" si="174"/>
        <v>0</v>
      </c>
      <c r="AN103" s="181">
        <f t="shared" si="163"/>
        <v>0</v>
      </c>
      <c r="AO103" s="181">
        <f t="shared" si="179"/>
        <v>0</v>
      </c>
      <c r="AP103" s="181">
        <f t="shared" si="175"/>
        <v>0</v>
      </c>
      <c r="AQ103" s="181">
        <f t="shared" si="176"/>
        <v>0</v>
      </c>
      <c r="AR103" s="181">
        <f t="shared" si="180"/>
        <v>0</v>
      </c>
      <c r="AS103" s="181">
        <f t="shared" si="164"/>
        <v>0</v>
      </c>
      <c r="AT103" s="181">
        <f t="shared" si="165"/>
        <v>0</v>
      </c>
      <c r="AU103" s="181">
        <f t="shared" si="126"/>
        <v>0</v>
      </c>
      <c r="AV103" s="181">
        <f t="shared" si="127"/>
        <v>0</v>
      </c>
      <c r="AW103" s="181">
        <f t="shared" si="166"/>
        <v>0</v>
      </c>
      <c r="AX103" s="181">
        <f t="shared" si="181"/>
        <v>0</v>
      </c>
      <c r="AY103" s="181">
        <f t="shared" si="167"/>
        <v>0</v>
      </c>
      <c r="AZ103" s="181">
        <f t="shared" si="168"/>
        <v>0</v>
      </c>
      <c r="BA103" s="181">
        <f t="shared" si="182"/>
        <v>0</v>
      </c>
      <c r="BB103" s="181">
        <f t="shared" si="169"/>
        <v>0</v>
      </c>
      <c r="BC103" s="181">
        <f t="shared" si="170"/>
        <v>0</v>
      </c>
      <c r="BD103" s="181">
        <f t="shared" si="183"/>
        <v>0</v>
      </c>
      <c r="BE103" s="181">
        <f t="shared" si="184"/>
        <v>0</v>
      </c>
      <c r="BF103" s="181">
        <f t="shared" si="171"/>
        <v>0</v>
      </c>
      <c r="BG103" s="181">
        <f t="shared" si="172"/>
        <v>0</v>
      </c>
      <c r="BH103" s="181">
        <f t="shared" si="173"/>
        <v>0</v>
      </c>
      <c r="BI103" s="187">
        <f t="shared" si="130"/>
        <v>0</v>
      </c>
      <c r="BJ103" s="184">
        <f t="shared" si="131"/>
        <v>0</v>
      </c>
      <c r="BK103" s="184">
        <f t="shared" si="132"/>
        <v>0</v>
      </c>
      <c r="BL103" s="187">
        <f t="shared" si="133"/>
        <v>0</v>
      </c>
    </row>
    <row r="104" spans="1:64" ht="14.4" x14ac:dyDescent="0.3">
      <c r="A104" s="9">
        <v>96</v>
      </c>
      <c r="B104" s="4" t="s">
        <v>657</v>
      </c>
      <c r="C104" s="6" t="s">
        <v>43</v>
      </c>
      <c r="D104" s="2" t="s">
        <v>499</v>
      </c>
      <c r="E104" s="1">
        <v>2026</v>
      </c>
      <c r="F104" s="5" t="s">
        <v>659</v>
      </c>
      <c r="G104" s="10"/>
      <c r="H104" s="181">
        <f t="shared" si="177"/>
        <v>0</v>
      </c>
      <c r="I104" s="181">
        <f t="shared" si="148"/>
        <v>0</v>
      </c>
      <c r="J104" s="181">
        <f t="shared" si="149"/>
        <v>0</v>
      </c>
      <c r="K104" s="181">
        <f t="shared" si="150"/>
        <v>0</v>
      </c>
      <c r="L104" s="181">
        <f t="shared" si="151"/>
        <v>0</v>
      </c>
      <c r="M104" s="181">
        <f t="shared" si="152"/>
        <v>0</v>
      </c>
      <c r="N104" s="181">
        <f t="shared" si="153"/>
        <v>0</v>
      </c>
      <c r="O104" s="181">
        <f t="shared" si="134"/>
        <v>0</v>
      </c>
      <c r="P104" s="181">
        <f t="shared" si="154"/>
        <v>0</v>
      </c>
      <c r="Q104" s="181">
        <f t="shared" si="155"/>
        <v>0</v>
      </c>
      <c r="R104" s="181">
        <f t="shared" si="156"/>
        <v>0</v>
      </c>
      <c r="S104" s="184">
        <f t="shared" si="117"/>
        <v>0</v>
      </c>
      <c r="T104" s="184">
        <f t="shared" si="118"/>
        <v>0</v>
      </c>
      <c r="U104" s="184">
        <f t="shared" si="119"/>
        <v>0</v>
      </c>
      <c r="V104" s="184">
        <f t="shared" si="120"/>
        <v>0</v>
      </c>
      <c r="W104" s="184">
        <f t="shared" si="121"/>
        <v>0</v>
      </c>
      <c r="X104" s="185"/>
      <c r="Y104" s="185"/>
      <c r="Z104" s="185"/>
      <c r="AA104" s="185"/>
      <c r="AB104" s="181">
        <f t="shared" si="157"/>
        <v>0</v>
      </c>
      <c r="AC104" s="181">
        <f t="shared" si="158"/>
        <v>0</v>
      </c>
      <c r="AD104" s="181">
        <f t="shared" si="178"/>
        <v>0</v>
      </c>
      <c r="AE104" s="181">
        <f t="shared" si="159"/>
        <v>0</v>
      </c>
      <c r="AF104" s="181">
        <f t="shared" si="160"/>
        <v>0</v>
      </c>
      <c r="AG104" s="187">
        <f t="shared" si="161"/>
        <v>0</v>
      </c>
      <c r="AH104" s="185"/>
      <c r="AI104" s="185"/>
      <c r="AJ104" s="185"/>
      <c r="AK104" s="185"/>
      <c r="AL104" s="184">
        <f t="shared" si="162"/>
        <v>0</v>
      </c>
      <c r="AM104" s="181">
        <f t="shared" si="174"/>
        <v>0</v>
      </c>
      <c r="AN104" s="181">
        <f t="shared" si="163"/>
        <v>0</v>
      </c>
      <c r="AO104" s="181">
        <f t="shared" si="179"/>
        <v>0</v>
      </c>
      <c r="AP104" s="181">
        <f t="shared" si="175"/>
        <v>0</v>
      </c>
      <c r="AQ104" s="181">
        <f t="shared" si="176"/>
        <v>0</v>
      </c>
      <c r="AR104" s="181">
        <f t="shared" si="180"/>
        <v>0</v>
      </c>
      <c r="AS104" s="181">
        <f t="shared" si="164"/>
        <v>0</v>
      </c>
      <c r="AT104" s="181">
        <f t="shared" si="165"/>
        <v>0</v>
      </c>
      <c r="AU104" s="181">
        <f t="shared" si="126"/>
        <v>0</v>
      </c>
      <c r="AV104" s="181">
        <f t="shared" si="127"/>
        <v>0</v>
      </c>
      <c r="AW104" s="181">
        <f t="shared" si="166"/>
        <v>0</v>
      </c>
      <c r="AX104" s="181">
        <f t="shared" si="181"/>
        <v>0</v>
      </c>
      <c r="AY104" s="181">
        <f t="shared" si="167"/>
        <v>0</v>
      </c>
      <c r="AZ104" s="181">
        <f t="shared" si="168"/>
        <v>0</v>
      </c>
      <c r="BA104" s="181">
        <f t="shared" si="182"/>
        <v>0</v>
      </c>
      <c r="BB104" s="181">
        <f t="shared" si="169"/>
        <v>0</v>
      </c>
      <c r="BC104" s="181">
        <f t="shared" si="170"/>
        <v>0</v>
      </c>
      <c r="BD104" s="181">
        <f t="shared" si="183"/>
        <v>0</v>
      </c>
      <c r="BE104" s="181">
        <f t="shared" si="184"/>
        <v>0</v>
      </c>
      <c r="BF104" s="181">
        <f t="shared" si="171"/>
        <v>0</v>
      </c>
      <c r="BG104" s="181">
        <f t="shared" si="172"/>
        <v>0</v>
      </c>
      <c r="BH104" s="181">
        <f t="shared" si="173"/>
        <v>0</v>
      </c>
      <c r="BI104" s="187">
        <f t="shared" si="130"/>
        <v>0</v>
      </c>
      <c r="BJ104" s="184">
        <f t="shared" si="131"/>
        <v>0</v>
      </c>
      <c r="BK104" s="184">
        <f t="shared" si="132"/>
        <v>0</v>
      </c>
      <c r="BL104" s="187">
        <f t="shared" si="133"/>
        <v>0</v>
      </c>
    </row>
    <row r="105" spans="1:64" customFormat="1" ht="14.4" x14ac:dyDescent="0.3">
      <c r="A105" s="9">
        <v>97</v>
      </c>
      <c r="B105" s="3" t="s">
        <v>623</v>
      </c>
      <c r="C105" s="6" t="s">
        <v>43</v>
      </c>
      <c r="D105" s="2" t="s">
        <v>499</v>
      </c>
      <c r="E105" s="1">
        <v>2027</v>
      </c>
      <c r="F105" s="5" t="s">
        <v>626</v>
      </c>
      <c r="G105" s="10"/>
      <c r="H105" s="181">
        <f t="shared" si="177"/>
        <v>0</v>
      </c>
      <c r="I105" s="181">
        <f t="shared" si="148"/>
        <v>0</v>
      </c>
      <c r="J105" s="181">
        <f t="shared" si="149"/>
        <v>0</v>
      </c>
      <c r="K105" s="181">
        <f t="shared" si="150"/>
        <v>0</v>
      </c>
      <c r="L105" s="181">
        <f t="shared" si="151"/>
        <v>0</v>
      </c>
      <c r="M105" s="181">
        <f t="shared" si="152"/>
        <v>0</v>
      </c>
      <c r="N105" s="181">
        <f t="shared" si="153"/>
        <v>0</v>
      </c>
      <c r="O105" s="181">
        <f t="shared" si="134"/>
        <v>0</v>
      </c>
      <c r="P105" s="181">
        <f t="shared" si="154"/>
        <v>0</v>
      </c>
      <c r="Q105" s="181">
        <f t="shared" si="155"/>
        <v>0</v>
      </c>
      <c r="R105" s="181">
        <f t="shared" si="156"/>
        <v>0</v>
      </c>
      <c r="S105" s="184">
        <f t="shared" ref="S105:S120" si="185">IF(H105=0,0,O105/H105)</f>
        <v>0</v>
      </c>
      <c r="T105" s="184">
        <f t="shared" ref="T105:T120" si="186">IF(I105=0,0,P105/I105)</f>
        <v>0</v>
      </c>
      <c r="U105" s="184">
        <f t="shared" ref="U105:U120" si="187">IF(J105=0,0,Q105/J105)</f>
        <v>0</v>
      </c>
      <c r="V105" s="184">
        <f t="shared" ref="V105:V120" si="188">IF(K105=0,0,R105/K105)</f>
        <v>0</v>
      </c>
      <c r="W105" s="184">
        <f t="shared" ref="W105:W120" si="189">IF(H105=0,0,AD105/H105)</f>
        <v>0</v>
      </c>
      <c r="X105" s="185"/>
      <c r="Y105" s="185"/>
      <c r="Z105" s="185"/>
      <c r="AA105" s="185"/>
      <c r="AB105" s="181">
        <f t="shared" si="157"/>
        <v>0</v>
      </c>
      <c r="AC105" s="181">
        <f t="shared" si="158"/>
        <v>0</v>
      </c>
      <c r="AD105" s="181">
        <f t="shared" si="178"/>
        <v>0</v>
      </c>
      <c r="AE105" s="181">
        <f t="shared" si="159"/>
        <v>0</v>
      </c>
      <c r="AF105" s="181">
        <f t="shared" si="160"/>
        <v>0</v>
      </c>
      <c r="AG105" s="187">
        <f t="shared" si="161"/>
        <v>0</v>
      </c>
      <c r="AH105" s="185"/>
      <c r="AI105" s="185"/>
      <c r="AJ105" s="185"/>
      <c r="AK105" s="185"/>
      <c r="AL105" s="184">
        <f t="shared" si="162"/>
        <v>0</v>
      </c>
      <c r="AM105" s="181">
        <f t="shared" si="174"/>
        <v>0</v>
      </c>
      <c r="AN105" s="181">
        <f t="shared" si="163"/>
        <v>0</v>
      </c>
      <c r="AO105" s="181">
        <f t="shared" si="179"/>
        <v>0</v>
      </c>
      <c r="AP105" s="181">
        <f t="shared" si="175"/>
        <v>0</v>
      </c>
      <c r="AQ105" s="181">
        <f t="shared" si="176"/>
        <v>0</v>
      </c>
      <c r="AR105" s="181">
        <f t="shared" si="180"/>
        <v>0</v>
      </c>
      <c r="AS105" s="181">
        <f t="shared" si="164"/>
        <v>0</v>
      </c>
      <c r="AT105" s="181">
        <f t="shared" si="165"/>
        <v>0</v>
      </c>
      <c r="AU105" s="189">
        <f t="shared" ref="AU105:AU120" si="190">I105*(1-X105-Y105)*(5/6*X105*AH105+1/6*X57*AH57)</f>
        <v>0</v>
      </c>
      <c r="AV105" s="189">
        <f t="shared" ref="AV105:AV120" si="191">AB105*(5/6*X105*AH105+1/6*X57*AH57)</f>
        <v>0</v>
      </c>
      <c r="AW105" s="181">
        <f t="shared" si="166"/>
        <v>0</v>
      </c>
      <c r="AX105" s="181">
        <f t="shared" si="181"/>
        <v>0</v>
      </c>
      <c r="AY105" s="181">
        <f t="shared" si="167"/>
        <v>0</v>
      </c>
      <c r="AZ105" s="181">
        <f t="shared" si="168"/>
        <v>0</v>
      </c>
      <c r="BA105" s="181">
        <f t="shared" si="182"/>
        <v>0</v>
      </c>
      <c r="BB105" s="181">
        <f t="shared" si="169"/>
        <v>0</v>
      </c>
      <c r="BC105" s="181">
        <f t="shared" si="170"/>
        <v>0</v>
      </c>
      <c r="BD105" s="181">
        <f t="shared" si="183"/>
        <v>0</v>
      </c>
      <c r="BE105" s="181">
        <f t="shared" si="184"/>
        <v>0</v>
      </c>
      <c r="BF105" s="181">
        <f t="shared" si="171"/>
        <v>0</v>
      </c>
      <c r="BG105" s="181">
        <f t="shared" si="172"/>
        <v>0</v>
      </c>
      <c r="BH105" s="181">
        <f t="shared" si="173"/>
        <v>0</v>
      </c>
      <c r="BI105" s="187">
        <f t="shared" ref="BI105:BI120" si="192">IFERROR(BE105/AX105,0)</f>
        <v>0</v>
      </c>
      <c r="BJ105" s="184">
        <f t="shared" ref="BJ105:BJ120" si="193">IFERROR(BF105/AY105,0)</f>
        <v>0</v>
      </c>
      <c r="BK105" s="184">
        <f t="shared" ref="BK105:BK120" si="194">IFERROR(BG105/AZ105,0)</f>
        <v>0</v>
      </c>
      <c r="BL105" s="187">
        <f t="shared" ref="BL105:BL120" si="195">IFERROR(BH105/BA105,0)</f>
        <v>0</v>
      </c>
    </row>
    <row r="106" spans="1:64" customFormat="1" ht="14.4" x14ac:dyDescent="0.3">
      <c r="A106" s="9">
        <v>98</v>
      </c>
      <c r="B106" s="3" t="s">
        <v>624</v>
      </c>
      <c r="C106" s="6" t="s">
        <v>43</v>
      </c>
      <c r="D106" s="2" t="s">
        <v>499</v>
      </c>
      <c r="E106" s="1">
        <v>2027</v>
      </c>
      <c r="F106" s="5" t="s">
        <v>626</v>
      </c>
      <c r="G106" s="10"/>
      <c r="H106" s="181">
        <f t="shared" si="177"/>
        <v>0</v>
      </c>
      <c r="I106" s="181">
        <f t="shared" si="148"/>
        <v>0</v>
      </c>
      <c r="J106" s="181">
        <f t="shared" si="149"/>
        <v>0</v>
      </c>
      <c r="K106" s="181">
        <f t="shared" si="150"/>
        <v>0</v>
      </c>
      <c r="L106" s="181">
        <f t="shared" si="151"/>
        <v>0</v>
      </c>
      <c r="M106" s="181">
        <f t="shared" si="152"/>
        <v>0</v>
      </c>
      <c r="N106" s="181">
        <f t="shared" si="153"/>
        <v>0</v>
      </c>
      <c r="O106" s="181">
        <f t="shared" si="134"/>
        <v>0</v>
      </c>
      <c r="P106" s="181">
        <f t="shared" si="154"/>
        <v>0</v>
      </c>
      <c r="Q106" s="181">
        <f t="shared" si="155"/>
        <v>0</v>
      </c>
      <c r="R106" s="181">
        <f t="shared" si="156"/>
        <v>0</v>
      </c>
      <c r="S106" s="184">
        <f t="shared" si="185"/>
        <v>0</v>
      </c>
      <c r="T106" s="184">
        <f t="shared" si="186"/>
        <v>0</v>
      </c>
      <c r="U106" s="184">
        <f t="shared" si="187"/>
        <v>0</v>
      </c>
      <c r="V106" s="184">
        <f t="shared" si="188"/>
        <v>0</v>
      </c>
      <c r="W106" s="184">
        <f t="shared" si="189"/>
        <v>0</v>
      </c>
      <c r="X106" s="185"/>
      <c r="Y106" s="185"/>
      <c r="Z106" s="185"/>
      <c r="AA106" s="185"/>
      <c r="AB106" s="181">
        <f t="shared" si="157"/>
        <v>0</v>
      </c>
      <c r="AC106" s="181">
        <f t="shared" si="158"/>
        <v>0</v>
      </c>
      <c r="AD106" s="181">
        <f t="shared" si="178"/>
        <v>0</v>
      </c>
      <c r="AE106" s="181">
        <f t="shared" si="159"/>
        <v>0</v>
      </c>
      <c r="AF106" s="181">
        <f t="shared" si="160"/>
        <v>0</v>
      </c>
      <c r="AG106" s="187">
        <f t="shared" si="161"/>
        <v>0</v>
      </c>
      <c r="AH106" s="185"/>
      <c r="AI106" s="185"/>
      <c r="AJ106" s="185"/>
      <c r="AK106" s="185"/>
      <c r="AL106" s="184">
        <f t="shared" si="162"/>
        <v>0</v>
      </c>
      <c r="AM106" s="181">
        <f t="shared" si="174"/>
        <v>0</v>
      </c>
      <c r="AN106" s="181">
        <f t="shared" si="163"/>
        <v>0</v>
      </c>
      <c r="AO106" s="181">
        <f t="shared" si="179"/>
        <v>0</v>
      </c>
      <c r="AP106" s="181">
        <f t="shared" si="175"/>
        <v>0</v>
      </c>
      <c r="AQ106" s="181">
        <f t="shared" si="176"/>
        <v>0</v>
      </c>
      <c r="AR106" s="181">
        <f t="shared" si="180"/>
        <v>0</v>
      </c>
      <c r="AS106" s="181">
        <f t="shared" si="164"/>
        <v>0</v>
      </c>
      <c r="AT106" s="181">
        <f t="shared" si="165"/>
        <v>0</v>
      </c>
      <c r="AU106" s="189">
        <f t="shared" si="190"/>
        <v>0</v>
      </c>
      <c r="AV106" s="189">
        <f t="shared" si="191"/>
        <v>0</v>
      </c>
      <c r="AW106" s="181">
        <f t="shared" si="166"/>
        <v>0</v>
      </c>
      <c r="AX106" s="181">
        <f t="shared" si="181"/>
        <v>0</v>
      </c>
      <c r="AY106" s="181">
        <f t="shared" si="167"/>
        <v>0</v>
      </c>
      <c r="AZ106" s="181">
        <f t="shared" si="168"/>
        <v>0</v>
      </c>
      <c r="BA106" s="181">
        <f t="shared" si="182"/>
        <v>0</v>
      </c>
      <c r="BB106" s="181">
        <f t="shared" si="169"/>
        <v>0</v>
      </c>
      <c r="BC106" s="181">
        <f t="shared" si="170"/>
        <v>0</v>
      </c>
      <c r="BD106" s="181">
        <f t="shared" si="183"/>
        <v>0</v>
      </c>
      <c r="BE106" s="181">
        <f t="shared" si="184"/>
        <v>0</v>
      </c>
      <c r="BF106" s="181">
        <f t="shared" si="171"/>
        <v>0</v>
      </c>
      <c r="BG106" s="181">
        <f t="shared" si="172"/>
        <v>0</v>
      </c>
      <c r="BH106" s="181">
        <f t="shared" si="173"/>
        <v>0</v>
      </c>
      <c r="BI106" s="187">
        <f t="shared" si="192"/>
        <v>0</v>
      </c>
      <c r="BJ106" s="184">
        <f t="shared" si="193"/>
        <v>0</v>
      </c>
      <c r="BK106" s="184">
        <f t="shared" si="194"/>
        <v>0</v>
      </c>
      <c r="BL106" s="187">
        <f t="shared" si="195"/>
        <v>0</v>
      </c>
    </row>
    <row r="107" spans="1:64" customFormat="1" ht="14.4" x14ac:dyDescent="0.3">
      <c r="A107" s="9">
        <v>99</v>
      </c>
      <c r="B107" s="3" t="s">
        <v>627</v>
      </c>
      <c r="C107" s="6" t="s">
        <v>43</v>
      </c>
      <c r="D107" s="2" t="s">
        <v>499</v>
      </c>
      <c r="E107" s="1">
        <v>2027</v>
      </c>
      <c r="F107" s="5" t="s">
        <v>626</v>
      </c>
      <c r="G107" s="10"/>
      <c r="H107" s="181">
        <f t="shared" si="177"/>
        <v>0</v>
      </c>
      <c r="I107" s="181">
        <f t="shared" si="148"/>
        <v>0</v>
      </c>
      <c r="J107" s="181">
        <f t="shared" si="149"/>
        <v>0</v>
      </c>
      <c r="K107" s="181">
        <f t="shared" si="150"/>
        <v>0</v>
      </c>
      <c r="L107" s="181">
        <f t="shared" si="151"/>
        <v>0</v>
      </c>
      <c r="M107" s="181">
        <f t="shared" si="152"/>
        <v>0</v>
      </c>
      <c r="N107" s="181">
        <f t="shared" si="153"/>
        <v>0</v>
      </c>
      <c r="O107" s="181">
        <f t="shared" si="134"/>
        <v>0</v>
      </c>
      <c r="P107" s="181">
        <f t="shared" si="154"/>
        <v>0</v>
      </c>
      <c r="Q107" s="181">
        <f t="shared" si="155"/>
        <v>0</v>
      </c>
      <c r="R107" s="181">
        <f t="shared" si="156"/>
        <v>0</v>
      </c>
      <c r="S107" s="184">
        <f t="shared" si="185"/>
        <v>0</v>
      </c>
      <c r="T107" s="184">
        <f t="shared" si="186"/>
        <v>0</v>
      </c>
      <c r="U107" s="184">
        <f t="shared" si="187"/>
        <v>0</v>
      </c>
      <c r="V107" s="184">
        <f t="shared" si="188"/>
        <v>0</v>
      </c>
      <c r="W107" s="184">
        <f t="shared" si="189"/>
        <v>0</v>
      </c>
      <c r="X107" s="185"/>
      <c r="Y107" s="185"/>
      <c r="Z107" s="185"/>
      <c r="AA107" s="185"/>
      <c r="AB107" s="181">
        <f t="shared" si="157"/>
        <v>0</v>
      </c>
      <c r="AC107" s="181">
        <f t="shared" si="158"/>
        <v>0</v>
      </c>
      <c r="AD107" s="181">
        <f t="shared" si="178"/>
        <v>0</v>
      </c>
      <c r="AE107" s="181">
        <f t="shared" si="159"/>
        <v>0</v>
      </c>
      <c r="AF107" s="181">
        <f t="shared" si="160"/>
        <v>0</v>
      </c>
      <c r="AG107" s="187">
        <f t="shared" si="161"/>
        <v>0</v>
      </c>
      <c r="AH107" s="185"/>
      <c r="AI107" s="185"/>
      <c r="AJ107" s="185"/>
      <c r="AK107" s="185"/>
      <c r="AL107" s="184">
        <f t="shared" si="162"/>
        <v>0</v>
      </c>
      <c r="AM107" s="181">
        <f t="shared" si="174"/>
        <v>0</v>
      </c>
      <c r="AN107" s="181">
        <f t="shared" si="163"/>
        <v>0</v>
      </c>
      <c r="AO107" s="181">
        <f t="shared" si="179"/>
        <v>0</v>
      </c>
      <c r="AP107" s="181">
        <f t="shared" si="175"/>
        <v>0</v>
      </c>
      <c r="AQ107" s="181">
        <f t="shared" si="176"/>
        <v>0</v>
      </c>
      <c r="AR107" s="181">
        <f t="shared" si="180"/>
        <v>0</v>
      </c>
      <c r="AS107" s="181">
        <f t="shared" si="164"/>
        <v>0</v>
      </c>
      <c r="AT107" s="181">
        <f t="shared" si="165"/>
        <v>0</v>
      </c>
      <c r="AU107" s="189">
        <f t="shared" si="190"/>
        <v>0</v>
      </c>
      <c r="AV107" s="189">
        <f t="shared" si="191"/>
        <v>0</v>
      </c>
      <c r="AW107" s="181">
        <f t="shared" si="166"/>
        <v>0</v>
      </c>
      <c r="AX107" s="181">
        <f t="shared" si="181"/>
        <v>0</v>
      </c>
      <c r="AY107" s="181">
        <f t="shared" si="167"/>
        <v>0</v>
      </c>
      <c r="AZ107" s="181">
        <f t="shared" si="168"/>
        <v>0</v>
      </c>
      <c r="BA107" s="181">
        <f t="shared" si="182"/>
        <v>0</v>
      </c>
      <c r="BB107" s="181">
        <f t="shared" si="169"/>
        <v>0</v>
      </c>
      <c r="BC107" s="181">
        <f t="shared" si="170"/>
        <v>0</v>
      </c>
      <c r="BD107" s="181">
        <f t="shared" si="183"/>
        <v>0</v>
      </c>
      <c r="BE107" s="181">
        <f t="shared" si="184"/>
        <v>0</v>
      </c>
      <c r="BF107" s="181">
        <f t="shared" si="171"/>
        <v>0</v>
      </c>
      <c r="BG107" s="181">
        <f t="shared" si="172"/>
        <v>0</v>
      </c>
      <c r="BH107" s="181">
        <f t="shared" si="173"/>
        <v>0</v>
      </c>
      <c r="BI107" s="187">
        <f t="shared" si="192"/>
        <v>0</v>
      </c>
      <c r="BJ107" s="184">
        <f t="shared" si="193"/>
        <v>0</v>
      </c>
      <c r="BK107" s="184">
        <f t="shared" si="194"/>
        <v>0</v>
      </c>
      <c r="BL107" s="187">
        <f t="shared" si="195"/>
        <v>0</v>
      </c>
    </row>
    <row r="108" spans="1:64" customFormat="1" ht="14.4" x14ac:dyDescent="0.3">
      <c r="A108" s="9">
        <v>100</v>
      </c>
      <c r="B108" s="3" t="s">
        <v>436</v>
      </c>
      <c r="C108" s="6" t="s">
        <v>43</v>
      </c>
      <c r="D108" s="2" t="s">
        <v>499</v>
      </c>
      <c r="E108" s="1">
        <v>2027</v>
      </c>
      <c r="F108" s="5" t="s">
        <v>626</v>
      </c>
      <c r="G108" s="10"/>
      <c r="H108" s="181">
        <f t="shared" si="177"/>
        <v>0</v>
      </c>
      <c r="I108" s="181">
        <f t="shared" si="148"/>
        <v>0</v>
      </c>
      <c r="J108" s="181">
        <f t="shared" si="149"/>
        <v>0</v>
      </c>
      <c r="K108" s="181">
        <f t="shared" si="150"/>
        <v>0</v>
      </c>
      <c r="L108" s="181">
        <f t="shared" si="151"/>
        <v>0</v>
      </c>
      <c r="M108" s="181">
        <f t="shared" si="152"/>
        <v>0</v>
      </c>
      <c r="N108" s="181">
        <f t="shared" si="153"/>
        <v>0</v>
      </c>
      <c r="O108" s="181">
        <f t="shared" si="134"/>
        <v>0</v>
      </c>
      <c r="P108" s="181">
        <f t="shared" si="154"/>
        <v>0</v>
      </c>
      <c r="Q108" s="181">
        <f t="shared" si="155"/>
        <v>0</v>
      </c>
      <c r="R108" s="181">
        <f t="shared" si="156"/>
        <v>0</v>
      </c>
      <c r="S108" s="184">
        <f t="shared" si="185"/>
        <v>0</v>
      </c>
      <c r="T108" s="184">
        <f t="shared" si="186"/>
        <v>0</v>
      </c>
      <c r="U108" s="184">
        <f t="shared" si="187"/>
        <v>0</v>
      </c>
      <c r="V108" s="184">
        <f t="shared" si="188"/>
        <v>0</v>
      </c>
      <c r="W108" s="184">
        <f t="shared" si="189"/>
        <v>0</v>
      </c>
      <c r="X108" s="185"/>
      <c r="Y108" s="185"/>
      <c r="Z108" s="185"/>
      <c r="AA108" s="185"/>
      <c r="AB108" s="181">
        <f t="shared" si="157"/>
        <v>0</v>
      </c>
      <c r="AC108" s="181">
        <f t="shared" si="158"/>
        <v>0</v>
      </c>
      <c r="AD108" s="181">
        <f t="shared" si="178"/>
        <v>0</v>
      </c>
      <c r="AE108" s="181">
        <f t="shared" si="159"/>
        <v>0</v>
      </c>
      <c r="AF108" s="181">
        <f t="shared" si="160"/>
        <v>0</v>
      </c>
      <c r="AG108" s="187">
        <f t="shared" si="161"/>
        <v>0</v>
      </c>
      <c r="AH108" s="185"/>
      <c r="AI108" s="185"/>
      <c r="AJ108" s="185"/>
      <c r="AK108" s="185"/>
      <c r="AL108" s="184">
        <f t="shared" si="162"/>
        <v>0</v>
      </c>
      <c r="AM108" s="181">
        <f t="shared" si="174"/>
        <v>0</v>
      </c>
      <c r="AN108" s="181">
        <f t="shared" si="163"/>
        <v>0</v>
      </c>
      <c r="AO108" s="181">
        <f t="shared" si="179"/>
        <v>0</v>
      </c>
      <c r="AP108" s="181">
        <f t="shared" si="175"/>
        <v>0</v>
      </c>
      <c r="AQ108" s="181">
        <f t="shared" si="176"/>
        <v>0</v>
      </c>
      <c r="AR108" s="181">
        <f t="shared" si="180"/>
        <v>0</v>
      </c>
      <c r="AS108" s="181">
        <f t="shared" si="164"/>
        <v>0</v>
      </c>
      <c r="AT108" s="181">
        <f t="shared" si="165"/>
        <v>0</v>
      </c>
      <c r="AU108" s="189">
        <f t="shared" si="190"/>
        <v>0</v>
      </c>
      <c r="AV108" s="189">
        <f t="shared" si="191"/>
        <v>0</v>
      </c>
      <c r="AW108" s="181">
        <f t="shared" si="166"/>
        <v>0</v>
      </c>
      <c r="AX108" s="181">
        <f t="shared" si="181"/>
        <v>0</v>
      </c>
      <c r="AY108" s="181">
        <f t="shared" si="167"/>
        <v>0</v>
      </c>
      <c r="AZ108" s="181">
        <f t="shared" si="168"/>
        <v>0</v>
      </c>
      <c r="BA108" s="181">
        <f t="shared" si="182"/>
        <v>0</v>
      </c>
      <c r="BB108" s="181">
        <f t="shared" si="169"/>
        <v>0</v>
      </c>
      <c r="BC108" s="181">
        <f t="shared" si="170"/>
        <v>0</v>
      </c>
      <c r="BD108" s="181">
        <f t="shared" si="183"/>
        <v>0</v>
      </c>
      <c r="BE108" s="181">
        <f t="shared" si="184"/>
        <v>0</v>
      </c>
      <c r="BF108" s="181">
        <f t="shared" si="171"/>
        <v>0</v>
      </c>
      <c r="BG108" s="181">
        <f t="shared" si="172"/>
        <v>0</v>
      </c>
      <c r="BH108" s="181">
        <f t="shared" si="173"/>
        <v>0</v>
      </c>
      <c r="BI108" s="187">
        <f t="shared" si="192"/>
        <v>0</v>
      </c>
      <c r="BJ108" s="184">
        <f t="shared" si="193"/>
        <v>0</v>
      </c>
      <c r="BK108" s="184">
        <f t="shared" si="194"/>
        <v>0</v>
      </c>
      <c r="BL108" s="187">
        <f t="shared" si="195"/>
        <v>0</v>
      </c>
    </row>
    <row r="109" spans="1:64" customFormat="1" ht="14.4" x14ac:dyDescent="0.3">
      <c r="A109" s="9">
        <v>101</v>
      </c>
      <c r="B109" s="3" t="s">
        <v>625</v>
      </c>
      <c r="C109" s="6" t="s">
        <v>43</v>
      </c>
      <c r="D109" s="2" t="s">
        <v>499</v>
      </c>
      <c r="E109" s="1">
        <v>2027</v>
      </c>
      <c r="F109" s="5" t="s">
        <v>626</v>
      </c>
      <c r="G109" s="10"/>
      <c r="H109" s="181">
        <f t="shared" si="177"/>
        <v>0</v>
      </c>
      <c r="I109" s="181">
        <f t="shared" si="148"/>
        <v>0</v>
      </c>
      <c r="J109" s="181">
        <f t="shared" si="149"/>
        <v>0</v>
      </c>
      <c r="K109" s="181">
        <f t="shared" si="150"/>
        <v>0</v>
      </c>
      <c r="L109" s="181">
        <f t="shared" si="151"/>
        <v>0</v>
      </c>
      <c r="M109" s="181">
        <f t="shared" si="152"/>
        <v>0</v>
      </c>
      <c r="N109" s="181">
        <f t="shared" si="153"/>
        <v>0</v>
      </c>
      <c r="O109" s="181">
        <f t="shared" si="134"/>
        <v>0</v>
      </c>
      <c r="P109" s="181">
        <f t="shared" si="154"/>
        <v>0</v>
      </c>
      <c r="Q109" s="181">
        <f t="shared" si="155"/>
        <v>0</v>
      </c>
      <c r="R109" s="181">
        <f t="shared" si="156"/>
        <v>0</v>
      </c>
      <c r="S109" s="184">
        <f t="shared" si="185"/>
        <v>0</v>
      </c>
      <c r="T109" s="184">
        <f t="shared" si="186"/>
        <v>0</v>
      </c>
      <c r="U109" s="184">
        <f t="shared" si="187"/>
        <v>0</v>
      </c>
      <c r="V109" s="184">
        <f t="shared" si="188"/>
        <v>0</v>
      </c>
      <c r="W109" s="184">
        <f t="shared" si="189"/>
        <v>0</v>
      </c>
      <c r="X109" s="185"/>
      <c r="Y109" s="185"/>
      <c r="Z109" s="185"/>
      <c r="AA109" s="185"/>
      <c r="AB109" s="181">
        <f t="shared" si="157"/>
        <v>0</v>
      </c>
      <c r="AC109" s="181">
        <f t="shared" si="158"/>
        <v>0</v>
      </c>
      <c r="AD109" s="181">
        <f t="shared" si="178"/>
        <v>0</v>
      </c>
      <c r="AE109" s="181">
        <f t="shared" si="159"/>
        <v>0</v>
      </c>
      <c r="AF109" s="181">
        <f t="shared" si="160"/>
        <v>0</v>
      </c>
      <c r="AG109" s="187">
        <f t="shared" si="161"/>
        <v>0</v>
      </c>
      <c r="AH109" s="185"/>
      <c r="AI109" s="185"/>
      <c r="AJ109" s="185"/>
      <c r="AK109" s="185"/>
      <c r="AL109" s="184">
        <f t="shared" si="162"/>
        <v>0</v>
      </c>
      <c r="AM109" s="181">
        <f t="shared" si="174"/>
        <v>0</v>
      </c>
      <c r="AN109" s="181">
        <f t="shared" si="163"/>
        <v>0</v>
      </c>
      <c r="AO109" s="181">
        <f t="shared" si="179"/>
        <v>0</v>
      </c>
      <c r="AP109" s="181">
        <f t="shared" si="175"/>
        <v>0</v>
      </c>
      <c r="AQ109" s="181">
        <f t="shared" si="176"/>
        <v>0</v>
      </c>
      <c r="AR109" s="181">
        <f t="shared" si="180"/>
        <v>0</v>
      </c>
      <c r="AS109" s="181">
        <f t="shared" si="164"/>
        <v>0</v>
      </c>
      <c r="AT109" s="181">
        <f t="shared" si="165"/>
        <v>0</v>
      </c>
      <c r="AU109" s="189">
        <f t="shared" si="190"/>
        <v>0</v>
      </c>
      <c r="AV109" s="189">
        <f t="shared" si="191"/>
        <v>0</v>
      </c>
      <c r="AW109" s="181">
        <f t="shared" si="166"/>
        <v>0</v>
      </c>
      <c r="AX109" s="181">
        <f t="shared" si="181"/>
        <v>0</v>
      </c>
      <c r="AY109" s="181">
        <f t="shared" si="167"/>
        <v>0</v>
      </c>
      <c r="AZ109" s="181">
        <f t="shared" si="168"/>
        <v>0</v>
      </c>
      <c r="BA109" s="181">
        <f t="shared" si="182"/>
        <v>0</v>
      </c>
      <c r="BB109" s="181">
        <f t="shared" si="169"/>
        <v>0</v>
      </c>
      <c r="BC109" s="181">
        <f t="shared" si="170"/>
        <v>0</v>
      </c>
      <c r="BD109" s="181">
        <f t="shared" si="183"/>
        <v>0</v>
      </c>
      <c r="BE109" s="181">
        <f t="shared" si="184"/>
        <v>0</v>
      </c>
      <c r="BF109" s="181">
        <f t="shared" si="171"/>
        <v>0</v>
      </c>
      <c r="BG109" s="181">
        <f t="shared" si="172"/>
        <v>0</v>
      </c>
      <c r="BH109" s="181">
        <f t="shared" si="173"/>
        <v>0</v>
      </c>
      <c r="BI109" s="187">
        <f t="shared" si="192"/>
        <v>0</v>
      </c>
      <c r="BJ109" s="184">
        <f t="shared" si="193"/>
        <v>0</v>
      </c>
      <c r="BK109" s="184">
        <f t="shared" si="194"/>
        <v>0</v>
      </c>
      <c r="BL109" s="187">
        <f t="shared" si="195"/>
        <v>0</v>
      </c>
    </row>
    <row r="110" spans="1:64" customFormat="1" ht="14.4" x14ac:dyDescent="0.3">
      <c r="A110" s="9">
        <v>102</v>
      </c>
      <c r="B110" s="3" t="s">
        <v>629</v>
      </c>
      <c r="C110" s="6" t="s">
        <v>43</v>
      </c>
      <c r="D110" s="2" t="s">
        <v>499</v>
      </c>
      <c r="E110" s="1">
        <v>2027</v>
      </c>
      <c r="F110" s="5" t="s">
        <v>626</v>
      </c>
      <c r="G110" s="10"/>
      <c r="H110" s="181">
        <f t="shared" si="177"/>
        <v>0</v>
      </c>
      <c r="I110" s="181">
        <f t="shared" si="148"/>
        <v>0</v>
      </c>
      <c r="J110" s="181">
        <f t="shared" si="149"/>
        <v>0</v>
      </c>
      <c r="K110" s="181">
        <f t="shared" si="150"/>
        <v>0</v>
      </c>
      <c r="L110" s="181">
        <f t="shared" si="151"/>
        <v>0</v>
      </c>
      <c r="M110" s="181">
        <f t="shared" si="152"/>
        <v>0</v>
      </c>
      <c r="N110" s="181">
        <f t="shared" si="153"/>
        <v>0</v>
      </c>
      <c r="O110" s="181">
        <f t="shared" si="134"/>
        <v>0</v>
      </c>
      <c r="P110" s="181">
        <f t="shared" si="154"/>
        <v>0</v>
      </c>
      <c r="Q110" s="181">
        <f t="shared" si="155"/>
        <v>0</v>
      </c>
      <c r="R110" s="181">
        <f t="shared" si="156"/>
        <v>0</v>
      </c>
      <c r="S110" s="184">
        <f t="shared" si="185"/>
        <v>0</v>
      </c>
      <c r="T110" s="184">
        <f t="shared" si="186"/>
        <v>0</v>
      </c>
      <c r="U110" s="184">
        <f t="shared" si="187"/>
        <v>0</v>
      </c>
      <c r="V110" s="184">
        <f t="shared" si="188"/>
        <v>0</v>
      </c>
      <c r="W110" s="184">
        <f t="shared" si="189"/>
        <v>0</v>
      </c>
      <c r="X110" s="185"/>
      <c r="Y110" s="185"/>
      <c r="Z110" s="185"/>
      <c r="AA110" s="185"/>
      <c r="AB110" s="181">
        <f t="shared" si="157"/>
        <v>0</v>
      </c>
      <c r="AC110" s="181">
        <f t="shared" si="158"/>
        <v>0</v>
      </c>
      <c r="AD110" s="181">
        <f t="shared" si="178"/>
        <v>0</v>
      </c>
      <c r="AE110" s="181">
        <f t="shared" si="159"/>
        <v>0</v>
      </c>
      <c r="AF110" s="181">
        <f t="shared" si="160"/>
        <v>0</v>
      </c>
      <c r="AG110" s="187">
        <f t="shared" si="161"/>
        <v>0</v>
      </c>
      <c r="AH110" s="185"/>
      <c r="AI110" s="185"/>
      <c r="AJ110" s="185"/>
      <c r="AK110" s="185"/>
      <c r="AL110" s="184">
        <f t="shared" si="162"/>
        <v>0</v>
      </c>
      <c r="AM110" s="181">
        <f t="shared" si="174"/>
        <v>0</v>
      </c>
      <c r="AN110" s="181">
        <f t="shared" si="163"/>
        <v>0</v>
      </c>
      <c r="AO110" s="181">
        <f t="shared" si="179"/>
        <v>0</v>
      </c>
      <c r="AP110" s="181">
        <f t="shared" si="175"/>
        <v>0</v>
      </c>
      <c r="AQ110" s="181">
        <f t="shared" si="176"/>
        <v>0</v>
      </c>
      <c r="AR110" s="181">
        <f t="shared" si="180"/>
        <v>0</v>
      </c>
      <c r="AS110" s="181">
        <f t="shared" si="164"/>
        <v>0</v>
      </c>
      <c r="AT110" s="181">
        <f t="shared" si="165"/>
        <v>0</v>
      </c>
      <c r="AU110" s="189">
        <f t="shared" si="190"/>
        <v>0</v>
      </c>
      <c r="AV110" s="189">
        <f t="shared" si="191"/>
        <v>0</v>
      </c>
      <c r="AW110" s="181">
        <f t="shared" si="166"/>
        <v>0</v>
      </c>
      <c r="AX110" s="181">
        <f t="shared" si="181"/>
        <v>0</v>
      </c>
      <c r="AY110" s="181">
        <f t="shared" si="167"/>
        <v>0</v>
      </c>
      <c r="AZ110" s="181">
        <f t="shared" si="168"/>
        <v>0</v>
      </c>
      <c r="BA110" s="181">
        <f t="shared" si="182"/>
        <v>0</v>
      </c>
      <c r="BB110" s="181">
        <f t="shared" si="169"/>
        <v>0</v>
      </c>
      <c r="BC110" s="181">
        <f t="shared" si="170"/>
        <v>0</v>
      </c>
      <c r="BD110" s="181">
        <f t="shared" si="183"/>
        <v>0</v>
      </c>
      <c r="BE110" s="181">
        <f t="shared" si="184"/>
        <v>0</v>
      </c>
      <c r="BF110" s="181">
        <f t="shared" si="171"/>
        <v>0</v>
      </c>
      <c r="BG110" s="181">
        <f t="shared" si="172"/>
        <v>0</v>
      </c>
      <c r="BH110" s="181">
        <f t="shared" si="173"/>
        <v>0</v>
      </c>
      <c r="BI110" s="187">
        <f t="shared" si="192"/>
        <v>0</v>
      </c>
      <c r="BJ110" s="184">
        <f t="shared" si="193"/>
        <v>0</v>
      </c>
      <c r="BK110" s="184">
        <f t="shared" si="194"/>
        <v>0</v>
      </c>
      <c r="BL110" s="187">
        <f t="shared" si="195"/>
        <v>0</v>
      </c>
    </row>
    <row r="111" spans="1:64" customFormat="1" ht="14.4" x14ac:dyDescent="0.3">
      <c r="A111" s="9">
        <v>103</v>
      </c>
      <c r="B111" s="3" t="s">
        <v>628</v>
      </c>
      <c r="C111" s="6" t="s">
        <v>43</v>
      </c>
      <c r="D111" s="2" t="s">
        <v>499</v>
      </c>
      <c r="E111" s="1">
        <v>2027</v>
      </c>
      <c r="F111" s="5" t="s">
        <v>626</v>
      </c>
      <c r="G111" s="10"/>
      <c r="H111" s="181">
        <f t="shared" si="177"/>
        <v>0</v>
      </c>
      <c r="I111" s="181">
        <f t="shared" si="148"/>
        <v>0</v>
      </c>
      <c r="J111" s="181">
        <f t="shared" si="149"/>
        <v>0</v>
      </c>
      <c r="K111" s="181">
        <f t="shared" si="150"/>
        <v>0</v>
      </c>
      <c r="L111" s="181">
        <f t="shared" si="151"/>
        <v>0</v>
      </c>
      <c r="M111" s="181">
        <f t="shared" si="152"/>
        <v>0</v>
      </c>
      <c r="N111" s="181">
        <f t="shared" si="153"/>
        <v>0</v>
      </c>
      <c r="O111" s="181">
        <f t="shared" si="134"/>
        <v>0</v>
      </c>
      <c r="P111" s="181">
        <f t="shared" si="154"/>
        <v>0</v>
      </c>
      <c r="Q111" s="181">
        <f t="shared" si="155"/>
        <v>0</v>
      </c>
      <c r="R111" s="181">
        <f t="shared" si="156"/>
        <v>0</v>
      </c>
      <c r="S111" s="184">
        <f t="shared" si="185"/>
        <v>0</v>
      </c>
      <c r="T111" s="184">
        <f t="shared" si="186"/>
        <v>0</v>
      </c>
      <c r="U111" s="184">
        <f t="shared" si="187"/>
        <v>0</v>
      </c>
      <c r="V111" s="184">
        <f t="shared" si="188"/>
        <v>0</v>
      </c>
      <c r="W111" s="184">
        <f t="shared" si="189"/>
        <v>0</v>
      </c>
      <c r="X111" s="185"/>
      <c r="Y111" s="185"/>
      <c r="Z111" s="185"/>
      <c r="AA111" s="185"/>
      <c r="AB111" s="181">
        <f t="shared" si="157"/>
        <v>0</v>
      </c>
      <c r="AC111" s="181">
        <f t="shared" si="158"/>
        <v>0</v>
      </c>
      <c r="AD111" s="181">
        <f t="shared" si="178"/>
        <v>0</v>
      </c>
      <c r="AE111" s="181">
        <f t="shared" si="159"/>
        <v>0</v>
      </c>
      <c r="AF111" s="181">
        <f t="shared" si="160"/>
        <v>0</v>
      </c>
      <c r="AG111" s="187">
        <f t="shared" si="161"/>
        <v>0</v>
      </c>
      <c r="AH111" s="185"/>
      <c r="AI111" s="185"/>
      <c r="AJ111" s="185"/>
      <c r="AK111" s="185"/>
      <c r="AL111" s="184">
        <f t="shared" si="162"/>
        <v>0</v>
      </c>
      <c r="AM111" s="181">
        <f t="shared" si="174"/>
        <v>0</v>
      </c>
      <c r="AN111" s="181">
        <f t="shared" si="163"/>
        <v>0</v>
      </c>
      <c r="AO111" s="181">
        <f t="shared" si="179"/>
        <v>0</v>
      </c>
      <c r="AP111" s="181">
        <f t="shared" si="175"/>
        <v>0</v>
      </c>
      <c r="AQ111" s="181">
        <f t="shared" si="176"/>
        <v>0</v>
      </c>
      <c r="AR111" s="181">
        <f t="shared" si="180"/>
        <v>0</v>
      </c>
      <c r="AS111" s="181">
        <f t="shared" si="164"/>
        <v>0</v>
      </c>
      <c r="AT111" s="181">
        <f t="shared" si="165"/>
        <v>0</v>
      </c>
      <c r="AU111" s="189">
        <f t="shared" si="190"/>
        <v>0</v>
      </c>
      <c r="AV111" s="189">
        <f t="shared" si="191"/>
        <v>0</v>
      </c>
      <c r="AW111" s="181">
        <f t="shared" si="166"/>
        <v>0</v>
      </c>
      <c r="AX111" s="181">
        <f t="shared" si="181"/>
        <v>0</v>
      </c>
      <c r="AY111" s="181">
        <f t="shared" si="167"/>
        <v>0</v>
      </c>
      <c r="AZ111" s="181">
        <f t="shared" si="168"/>
        <v>0</v>
      </c>
      <c r="BA111" s="181">
        <f t="shared" si="182"/>
        <v>0</v>
      </c>
      <c r="BB111" s="181">
        <f t="shared" si="169"/>
        <v>0</v>
      </c>
      <c r="BC111" s="181">
        <f t="shared" si="170"/>
        <v>0</v>
      </c>
      <c r="BD111" s="181">
        <f t="shared" si="183"/>
        <v>0</v>
      </c>
      <c r="BE111" s="181">
        <f t="shared" si="184"/>
        <v>0</v>
      </c>
      <c r="BF111" s="181">
        <f t="shared" si="171"/>
        <v>0</v>
      </c>
      <c r="BG111" s="181">
        <f t="shared" si="172"/>
        <v>0</v>
      </c>
      <c r="BH111" s="181">
        <f t="shared" si="173"/>
        <v>0</v>
      </c>
      <c r="BI111" s="187">
        <f t="shared" si="192"/>
        <v>0</v>
      </c>
      <c r="BJ111" s="184">
        <f t="shared" si="193"/>
        <v>0</v>
      </c>
      <c r="BK111" s="184">
        <f t="shared" si="194"/>
        <v>0</v>
      </c>
      <c r="BL111" s="187">
        <f t="shared" si="195"/>
        <v>0</v>
      </c>
    </row>
    <row r="112" spans="1:64" customFormat="1" ht="14.4" x14ac:dyDescent="0.3">
      <c r="A112" s="9">
        <v>104</v>
      </c>
      <c r="B112" s="3" t="s">
        <v>623</v>
      </c>
      <c r="C112" s="6" t="s">
        <v>43</v>
      </c>
      <c r="D112" s="2" t="s">
        <v>499</v>
      </c>
      <c r="E112" s="1">
        <v>2027</v>
      </c>
      <c r="F112" s="5" t="s">
        <v>576</v>
      </c>
      <c r="G112" s="10"/>
      <c r="H112" s="181">
        <f t="shared" ref="H112:H120" si="196">I112+J112</f>
        <v>0</v>
      </c>
      <c r="I112" s="181">
        <f t="shared" si="148"/>
        <v>0</v>
      </c>
      <c r="J112" s="181">
        <f t="shared" si="149"/>
        <v>0</v>
      </c>
      <c r="K112" s="181">
        <f t="shared" si="150"/>
        <v>0</v>
      </c>
      <c r="L112" s="181">
        <f t="shared" si="151"/>
        <v>0</v>
      </c>
      <c r="M112" s="181">
        <f t="shared" si="152"/>
        <v>0</v>
      </c>
      <c r="N112" s="181">
        <f t="shared" si="153"/>
        <v>0</v>
      </c>
      <c r="O112" s="181">
        <f t="shared" si="134"/>
        <v>0</v>
      </c>
      <c r="P112" s="181">
        <f t="shared" si="154"/>
        <v>0</v>
      </c>
      <c r="Q112" s="181">
        <f t="shared" si="155"/>
        <v>0</v>
      </c>
      <c r="R112" s="181">
        <f t="shared" si="156"/>
        <v>0</v>
      </c>
      <c r="S112" s="184">
        <f t="shared" si="185"/>
        <v>0</v>
      </c>
      <c r="T112" s="184">
        <f t="shared" si="186"/>
        <v>0</v>
      </c>
      <c r="U112" s="184">
        <f t="shared" si="187"/>
        <v>0</v>
      </c>
      <c r="V112" s="184">
        <f t="shared" si="188"/>
        <v>0</v>
      </c>
      <c r="W112" s="184">
        <f t="shared" si="189"/>
        <v>0</v>
      </c>
      <c r="X112" s="185"/>
      <c r="Y112" s="185"/>
      <c r="Z112" s="185"/>
      <c r="AA112" s="185"/>
      <c r="AB112" s="181">
        <f t="shared" si="157"/>
        <v>0</v>
      </c>
      <c r="AC112" s="181">
        <f t="shared" si="158"/>
        <v>0</v>
      </c>
      <c r="AD112" s="181">
        <f t="shared" ref="AD112:AD120" si="197">AE112+AF112</f>
        <v>0</v>
      </c>
      <c r="AE112" s="181">
        <f t="shared" si="159"/>
        <v>0</v>
      </c>
      <c r="AF112" s="181">
        <f t="shared" si="160"/>
        <v>0</v>
      </c>
      <c r="AG112" s="187">
        <f t="shared" si="161"/>
        <v>0</v>
      </c>
      <c r="AH112" s="185"/>
      <c r="AI112" s="185"/>
      <c r="AJ112" s="185"/>
      <c r="AK112" s="185"/>
      <c r="AL112" s="184">
        <f t="shared" si="162"/>
        <v>0</v>
      </c>
      <c r="AM112" s="181">
        <f t="shared" si="174"/>
        <v>0</v>
      </c>
      <c r="AN112" s="181">
        <f t="shared" si="163"/>
        <v>0</v>
      </c>
      <c r="AO112" s="181">
        <f t="shared" ref="AO112:AO120" si="198">AP112+AQ112</f>
        <v>0</v>
      </c>
      <c r="AP112" s="181">
        <f t="shared" si="175"/>
        <v>0</v>
      </c>
      <c r="AQ112" s="181">
        <f t="shared" si="176"/>
        <v>0</v>
      </c>
      <c r="AR112" s="181">
        <f t="shared" ref="AR112:AR120" si="199">AS112+AT112</f>
        <v>0</v>
      </c>
      <c r="AS112" s="181">
        <f t="shared" si="164"/>
        <v>0</v>
      </c>
      <c r="AT112" s="181">
        <f t="shared" si="165"/>
        <v>0</v>
      </c>
      <c r="AU112" s="189">
        <f t="shared" si="190"/>
        <v>0</v>
      </c>
      <c r="AV112" s="189">
        <f t="shared" si="191"/>
        <v>0</v>
      </c>
      <c r="AW112" s="181">
        <f t="shared" si="166"/>
        <v>0</v>
      </c>
      <c r="AX112" s="181">
        <f t="shared" ref="AX112:AX120" si="200">AY112+AZ112</f>
        <v>0</v>
      </c>
      <c r="AY112" s="181">
        <f t="shared" si="167"/>
        <v>0</v>
      </c>
      <c r="AZ112" s="181">
        <f t="shared" si="168"/>
        <v>0</v>
      </c>
      <c r="BA112" s="181">
        <f t="shared" ref="BA112:BA120" si="201">BB112+BC112</f>
        <v>0</v>
      </c>
      <c r="BB112" s="181">
        <f t="shared" si="169"/>
        <v>0</v>
      </c>
      <c r="BC112" s="181">
        <f t="shared" si="170"/>
        <v>0</v>
      </c>
      <c r="BD112" s="181">
        <f t="shared" ref="BD112:BD120" si="202">BE112+BH112</f>
        <v>0</v>
      </c>
      <c r="BE112" s="181">
        <f t="shared" ref="BE112:BE120" si="203">BF112+BG112</f>
        <v>0</v>
      </c>
      <c r="BF112" s="181">
        <f t="shared" si="171"/>
        <v>0</v>
      </c>
      <c r="BG112" s="181">
        <f t="shared" si="172"/>
        <v>0</v>
      </c>
      <c r="BH112" s="181">
        <f t="shared" si="173"/>
        <v>0</v>
      </c>
      <c r="BI112" s="187">
        <f t="shared" si="192"/>
        <v>0</v>
      </c>
      <c r="BJ112" s="184">
        <f t="shared" si="193"/>
        <v>0</v>
      </c>
      <c r="BK112" s="184">
        <f t="shared" si="194"/>
        <v>0</v>
      </c>
      <c r="BL112" s="187">
        <f t="shared" si="195"/>
        <v>0</v>
      </c>
    </row>
    <row r="113" spans="1:64" customFormat="1" ht="14.4" x14ac:dyDescent="0.3">
      <c r="A113" s="9">
        <v>105</v>
      </c>
      <c r="B113" s="3" t="s">
        <v>624</v>
      </c>
      <c r="C113" s="6" t="s">
        <v>43</v>
      </c>
      <c r="D113" s="2" t="s">
        <v>499</v>
      </c>
      <c r="E113" s="1">
        <v>2027</v>
      </c>
      <c r="F113" s="5" t="s">
        <v>576</v>
      </c>
      <c r="G113" s="10"/>
      <c r="H113" s="181">
        <f t="shared" si="196"/>
        <v>0</v>
      </c>
      <c r="I113" s="181">
        <f t="shared" si="148"/>
        <v>0</v>
      </c>
      <c r="J113" s="181">
        <f t="shared" si="149"/>
        <v>0</v>
      </c>
      <c r="K113" s="181">
        <f t="shared" si="150"/>
        <v>0</v>
      </c>
      <c r="L113" s="181">
        <f t="shared" si="151"/>
        <v>0</v>
      </c>
      <c r="M113" s="181">
        <f t="shared" si="152"/>
        <v>0</v>
      </c>
      <c r="N113" s="181">
        <f t="shared" si="153"/>
        <v>0</v>
      </c>
      <c r="O113" s="181">
        <f t="shared" si="134"/>
        <v>0</v>
      </c>
      <c r="P113" s="181">
        <f t="shared" si="154"/>
        <v>0</v>
      </c>
      <c r="Q113" s="181">
        <f t="shared" si="155"/>
        <v>0</v>
      </c>
      <c r="R113" s="181">
        <f t="shared" si="156"/>
        <v>0</v>
      </c>
      <c r="S113" s="184">
        <f t="shared" si="185"/>
        <v>0</v>
      </c>
      <c r="T113" s="184">
        <f t="shared" si="186"/>
        <v>0</v>
      </c>
      <c r="U113" s="184">
        <f t="shared" si="187"/>
        <v>0</v>
      </c>
      <c r="V113" s="184">
        <f t="shared" si="188"/>
        <v>0</v>
      </c>
      <c r="W113" s="184">
        <f t="shared" si="189"/>
        <v>0</v>
      </c>
      <c r="X113" s="185"/>
      <c r="Y113" s="185"/>
      <c r="Z113" s="185"/>
      <c r="AA113" s="185"/>
      <c r="AB113" s="181">
        <f t="shared" si="157"/>
        <v>0</v>
      </c>
      <c r="AC113" s="181">
        <f t="shared" si="158"/>
        <v>0</v>
      </c>
      <c r="AD113" s="181">
        <f t="shared" si="197"/>
        <v>0</v>
      </c>
      <c r="AE113" s="181">
        <f t="shared" si="159"/>
        <v>0</v>
      </c>
      <c r="AF113" s="181">
        <f t="shared" si="160"/>
        <v>0</v>
      </c>
      <c r="AG113" s="187">
        <f t="shared" si="161"/>
        <v>0</v>
      </c>
      <c r="AH113" s="185"/>
      <c r="AI113" s="185"/>
      <c r="AJ113" s="185"/>
      <c r="AK113" s="185"/>
      <c r="AL113" s="184">
        <f t="shared" si="162"/>
        <v>0</v>
      </c>
      <c r="AM113" s="181">
        <f t="shared" si="174"/>
        <v>0</v>
      </c>
      <c r="AN113" s="181">
        <f t="shared" si="163"/>
        <v>0</v>
      </c>
      <c r="AO113" s="181">
        <f t="shared" si="198"/>
        <v>0</v>
      </c>
      <c r="AP113" s="181">
        <f t="shared" si="175"/>
        <v>0</v>
      </c>
      <c r="AQ113" s="181">
        <f t="shared" si="176"/>
        <v>0</v>
      </c>
      <c r="AR113" s="181">
        <f t="shared" si="199"/>
        <v>0</v>
      </c>
      <c r="AS113" s="181">
        <f t="shared" si="164"/>
        <v>0</v>
      </c>
      <c r="AT113" s="181">
        <f t="shared" si="165"/>
        <v>0</v>
      </c>
      <c r="AU113" s="189">
        <f t="shared" si="190"/>
        <v>0</v>
      </c>
      <c r="AV113" s="189">
        <f t="shared" si="191"/>
        <v>0</v>
      </c>
      <c r="AW113" s="181">
        <f t="shared" si="166"/>
        <v>0</v>
      </c>
      <c r="AX113" s="181">
        <f t="shared" si="200"/>
        <v>0</v>
      </c>
      <c r="AY113" s="181">
        <f t="shared" si="167"/>
        <v>0</v>
      </c>
      <c r="AZ113" s="181">
        <f t="shared" si="168"/>
        <v>0</v>
      </c>
      <c r="BA113" s="181">
        <f t="shared" si="201"/>
        <v>0</v>
      </c>
      <c r="BB113" s="181">
        <f t="shared" si="169"/>
        <v>0</v>
      </c>
      <c r="BC113" s="181">
        <f t="shared" si="170"/>
        <v>0</v>
      </c>
      <c r="BD113" s="181">
        <f t="shared" si="202"/>
        <v>0</v>
      </c>
      <c r="BE113" s="181">
        <f t="shared" si="203"/>
        <v>0</v>
      </c>
      <c r="BF113" s="181">
        <f t="shared" si="171"/>
        <v>0</v>
      </c>
      <c r="BG113" s="181">
        <f t="shared" si="172"/>
        <v>0</v>
      </c>
      <c r="BH113" s="181">
        <f t="shared" si="173"/>
        <v>0</v>
      </c>
      <c r="BI113" s="187">
        <f t="shared" si="192"/>
        <v>0</v>
      </c>
      <c r="BJ113" s="184">
        <f t="shared" si="193"/>
        <v>0</v>
      </c>
      <c r="BK113" s="184">
        <f t="shared" si="194"/>
        <v>0</v>
      </c>
      <c r="BL113" s="187">
        <f t="shared" si="195"/>
        <v>0</v>
      </c>
    </row>
    <row r="114" spans="1:64" customFormat="1" ht="14.4" x14ac:dyDescent="0.3">
      <c r="A114" s="9">
        <v>106</v>
      </c>
      <c r="B114" s="3" t="s">
        <v>627</v>
      </c>
      <c r="C114" s="6" t="s">
        <v>43</v>
      </c>
      <c r="D114" s="2" t="s">
        <v>499</v>
      </c>
      <c r="E114" s="1">
        <v>2027</v>
      </c>
      <c r="F114" s="5" t="s">
        <v>576</v>
      </c>
      <c r="G114" s="10"/>
      <c r="H114" s="181">
        <f t="shared" si="196"/>
        <v>0</v>
      </c>
      <c r="I114" s="181">
        <f t="shared" si="148"/>
        <v>0</v>
      </c>
      <c r="J114" s="181">
        <f t="shared" si="149"/>
        <v>0</v>
      </c>
      <c r="K114" s="181">
        <f t="shared" si="150"/>
        <v>0</v>
      </c>
      <c r="L114" s="181">
        <f t="shared" si="151"/>
        <v>0</v>
      </c>
      <c r="M114" s="181">
        <f t="shared" si="152"/>
        <v>0</v>
      </c>
      <c r="N114" s="181">
        <f t="shared" si="153"/>
        <v>0</v>
      </c>
      <c r="O114" s="181">
        <f t="shared" si="134"/>
        <v>0</v>
      </c>
      <c r="P114" s="181">
        <f t="shared" si="154"/>
        <v>0</v>
      </c>
      <c r="Q114" s="181">
        <f t="shared" si="155"/>
        <v>0</v>
      </c>
      <c r="R114" s="181">
        <f t="shared" si="156"/>
        <v>0</v>
      </c>
      <c r="S114" s="184">
        <f t="shared" si="185"/>
        <v>0</v>
      </c>
      <c r="T114" s="184">
        <f t="shared" si="186"/>
        <v>0</v>
      </c>
      <c r="U114" s="184">
        <f t="shared" si="187"/>
        <v>0</v>
      </c>
      <c r="V114" s="184">
        <f t="shared" si="188"/>
        <v>0</v>
      </c>
      <c r="W114" s="184">
        <f t="shared" si="189"/>
        <v>0</v>
      </c>
      <c r="X114" s="185"/>
      <c r="Y114" s="185"/>
      <c r="Z114" s="185"/>
      <c r="AA114" s="185"/>
      <c r="AB114" s="181">
        <f t="shared" si="157"/>
        <v>0</v>
      </c>
      <c r="AC114" s="181">
        <f t="shared" si="158"/>
        <v>0</v>
      </c>
      <c r="AD114" s="181">
        <f t="shared" si="197"/>
        <v>0</v>
      </c>
      <c r="AE114" s="181">
        <f t="shared" si="159"/>
        <v>0</v>
      </c>
      <c r="AF114" s="181">
        <f t="shared" si="160"/>
        <v>0</v>
      </c>
      <c r="AG114" s="187">
        <f t="shared" si="161"/>
        <v>0</v>
      </c>
      <c r="AH114" s="185"/>
      <c r="AI114" s="185"/>
      <c r="AJ114" s="185"/>
      <c r="AK114" s="185"/>
      <c r="AL114" s="184">
        <f t="shared" si="162"/>
        <v>0</v>
      </c>
      <c r="AM114" s="181">
        <f t="shared" si="174"/>
        <v>0</v>
      </c>
      <c r="AN114" s="181">
        <f t="shared" si="163"/>
        <v>0</v>
      </c>
      <c r="AO114" s="181">
        <f t="shared" si="198"/>
        <v>0</v>
      </c>
      <c r="AP114" s="181">
        <f t="shared" si="175"/>
        <v>0</v>
      </c>
      <c r="AQ114" s="181">
        <f t="shared" si="176"/>
        <v>0</v>
      </c>
      <c r="AR114" s="181">
        <f t="shared" si="199"/>
        <v>0</v>
      </c>
      <c r="AS114" s="181">
        <f t="shared" si="164"/>
        <v>0</v>
      </c>
      <c r="AT114" s="181">
        <f t="shared" si="165"/>
        <v>0</v>
      </c>
      <c r="AU114" s="189">
        <f t="shared" si="190"/>
        <v>0</v>
      </c>
      <c r="AV114" s="189">
        <f t="shared" si="191"/>
        <v>0</v>
      </c>
      <c r="AW114" s="181">
        <f t="shared" si="166"/>
        <v>0</v>
      </c>
      <c r="AX114" s="181">
        <f t="shared" si="200"/>
        <v>0</v>
      </c>
      <c r="AY114" s="181">
        <f t="shared" si="167"/>
        <v>0</v>
      </c>
      <c r="AZ114" s="181">
        <f t="shared" si="168"/>
        <v>0</v>
      </c>
      <c r="BA114" s="181">
        <f t="shared" si="201"/>
        <v>0</v>
      </c>
      <c r="BB114" s="181">
        <f t="shared" si="169"/>
        <v>0</v>
      </c>
      <c r="BC114" s="181">
        <f t="shared" si="170"/>
        <v>0</v>
      </c>
      <c r="BD114" s="181">
        <f t="shared" si="202"/>
        <v>0</v>
      </c>
      <c r="BE114" s="181">
        <f t="shared" si="203"/>
        <v>0</v>
      </c>
      <c r="BF114" s="181">
        <f t="shared" si="171"/>
        <v>0</v>
      </c>
      <c r="BG114" s="181">
        <f t="shared" si="172"/>
        <v>0</v>
      </c>
      <c r="BH114" s="181">
        <f t="shared" si="173"/>
        <v>0</v>
      </c>
      <c r="BI114" s="187">
        <f t="shared" si="192"/>
        <v>0</v>
      </c>
      <c r="BJ114" s="184">
        <f t="shared" si="193"/>
        <v>0</v>
      </c>
      <c r="BK114" s="184">
        <f t="shared" si="194"/>
        <v>0</v>
      </c>
      <c r="BL114" s="187">
        <f t="shared" si="195"/>
        <v>0</v>
      </c>
    </row>
    <row r="115" spans="1:64" customFormat="1" ht="14.4" x14ac:dyDescent="0.3">
      <c r="A115" s="9">
        <v>107</v>
      </c>
      <c r="B115" s="3" t="s">
        <v>436</v>
      </c>
      <c r="C115" s="6" t="s">
        <v>43</v>
      </c>
      <c r="D115" s="2" t="s">
        <v>499</v>
      </c>
      <c r="E115" s="1">
        <v>2027</v>
      </c>
      <c r="F115" s="5" t="s">
        <v>576</v>
      </c>
      <c r="G115" s="10"/>
      <c r="H115" s="181">
        <f t="shared" si="196"/>
        <v>0</v>
      </c>
      <c r="I115" s="181">
        <f t="shared" si="148"/>
        <v>0</v>
      </c>
      <c r="J115" s="181">
        <f t="shared" si="149"/>
        <v>0</v>
      </c>
      <c r="K115" s="181">
        <f t="shared" si="150"/>
        <v>0</v>
      </c>
      <c r="L115" s="181">
        <f t="shared" si="151"/>
        <v>0</v>
      </c>
      <c r="M115" s="181">
        <f t="shared" si="152"/>
        <v>0</v>
      </c>
      <c r="N115" s="181">
        <f t="shared" si="153"/>
        <v>0</v>
      </c>
      <c r="O115" s="181">
        <f t="shared" si="134"/>
        <v>0</v>
      </c>
      <c r="P115" s="181">
        <f t="shared" si="154"/>
        <v>0</v>
      </c>
      <c r="Q115" s="181">
        <f t="shared" si="155"/>
        <v>0</v>
      </c>
      <c r="R115" s="181">
        <f t="shared" si="156"/>
        <v>0</v>
      </c>
      <c r="S115" s="184">
        <f t="shared" si="185"/>
        <v>0</v>
      </c>
      <c r="T115" s="184">
        <f t="shared" si="186"/>
        <v>0</v>
      </c>
      <c r="U115" s="184">
        <f t="shared" si="187"/>
        <v>0</v>
      </c>
      <c r="V115" s="184">
        <f t="shared" si="188"/>
        <v>0</v>
      </c>
      <c r="W115" s="184">
        <f t="shared" si="189"/>
        <v>0</v>
      </c>
      <c r="X115" s="185"/>
      <c r="Y115" s="185"/>
      <c r="Z115" s="185"/>
      <c r="AA115" s="185"/>
      <c r="AB115" s="181">
        <f t="shared" si="157"/>
        <v>0</v>
      </c>
      <c r="AC115" s="181">
        <f t="shared" si="158"/>
        <v>0</v>
      </c>
      <c r="AD115" s="181">
        <f t="shared" si="197"/>
        <v>0</v>
      </c>
      <c r="AE115" s="181">
        <f t="shared" si="159"/>
        <v>0</v>
      </c>
      <c r="AF115" s="181">
        <f t="shared" si="160"/>
        <v>0</v>
      </c>
      <c r="AG115" s="187">
        <f t="shared" si="161"/>
        <v>0</v>
      </c>
      <c r="AH115" s="185"/>
      <c r="AI115" s="185"/>
      <c r="AJ115" s="185"/>
      <c r="AK115" s="185"/>
      <c r="AL115" s="184">
        <f t="shared" si="162"/>
        <v>0</v>
      </c>
      <c r="AM115" s="181">
        <f t="shared" si="174"/>
        <v>0</v>
      </c>
      <c r="AN115" s="181">
        <f t="shared" si="163"/>
        <v>0</v>
      </c>
      <c r="AO115" s="181">
        <f t="shared" si="198"/>
        <v>0</v>
      </c>
      <c r="AP115" s="181">
        <f t="shared" si="175"/>
        <v>0</v>
      </c>
      <c r="AQ115" s="181">
        <f t="shared" si="176"/>
        <v>0</v>
      </c>
      <c r="AR115" s="181">
        <f t="shared" si="199"/>
        <v>0</v>
      </c>
      <c r="AS115" s="181">
        <f t="shared" si="164"/>
        <v>0</v>
      </c>
      <c r="AT115" s="181">
        <f t="shared" si="165"/>
        <v>0</v>
      </c>
      <c r="AU115" s="189">
        <f t="shared" si="190"/>
        <v>0</v>
      </c>
      <c r="AV115" s="189">
        <f t="shared" si="191"/>
        <v>0</v>
      </c>
      <c r="AW115" s="181">
        <f t="shared" si="166"/>
        <v>0</v>
      </c>
      <c r="AX115" s="181">
        <f t="shared" si="200"/>
        <v>0</v>
      </c>
      <c r="AY115" s="181">
        <f t="shared" si="167"/>
        <v>0</v>
      </c>
      <c r="AZ115" s="181">
        <f t="shared" si="168"/>
        <v>0</v>
      </c>
      <c r="BA115" s="181">
        <f t="shared" si="201"/>
        <v>0</v>
      </c>
      <c r="BB115" s="181">
        <f t="shared" si="169"/>
        <v>0</v>
      </c>
      <c r="BC115" s="181">
        <f t="shared" si="170"/>
        <v>0</v>
      </c>
      <c r="BD115" s="181">
        <f t="shared" si="202"/>
        <v>0</v>
      </c>
      <c r="BE115" s="181">
        <f t="shared" si="203"/>
        <v>0</v>
      </c>
      <c r="BF115" s="181">
        <f t="shared" si="171"/>
        <v>0</v>
      </c>
      <c r="BG115" s="181">
        <f t="shared" si="172"/>
        <v>0</v>
      </c>
      <c r="BH115" s="181">
        <f t="shared" si="173"/>
        <v>0</v>
      </c>
      <c r="BI115" s="187">
        <f t="shared" si="192"/>
        <v>0</v>
      </c>
      <c r="BJ115" s="184">
        <f t="shared" si="193"/>
        <v>0</v>
      </c>
      <c r="BK115" s="184">
        <f t="shared" si="194"/>
        <v>0</v>
      </c>
      <c r="BL115" s="187">
        <f t="shared" si="195"/>
        <v>0</v>
      </c>
    </row>
    <row r="116" spans="1:64" customFormat="1" ht="14.4" x14ac:dyDescent="0.3">
      <c r="A116" s="9">
        <v>108</v>
      </c>
      <c r="B116" s="3" t="s">
        <v>625</v>
      </c>
      <c r="C116" s="6" t="s">
        <v>43</v>
      </c>
      <c r="D116" s="2" t="s">
        <v>499</v>
      </c>
      <c r="E116" s="1">
        <v>2027</v>
      </c>
      <c r="F116" s="5" t="s">
        <v>576</v>
      </c>
      <c r="G116" s="10"/>
      <c r="H116" s="181">
        <f t="shared" si="196"/>
        <v>0</v>
      </c>
      <c r="I116" s="181">
        <f t="shared" si="148"/>
        <v>0</v>
      </c>
      <c r="J116" s="181">
        <f t="shared" si="149"/>
        <v>0</v>
      </c>
      <c r="K116" s="181">
        <f t="shared" si="150"/>
        <v>0</v>
      </c>
      <c r="L116" s="181">
        <f t="shared" si="151"/>
        <v>0</v>
      </c>
      <c r="M116" s="181">
        <f t="shared" si="152"/>
        <v>0</v>
      </c>
      <c r="N116" s="181">
        <f t="shared" si="153"/>
        <v>0</v>
      </c>
      <c r="O116" s="181">
        <f t="shared" si="134"/>
        <v>0</v>
      </c>
      <c r="P116" s="181">
        <f t="shared" si="154"/>
        <v>0</v>
      </c>
      <c r="Q116" s="181">
        <f t="shared" si="155"/>
        <v>0</v>
      </c>
      <c r="R116" s="181">
        <f t="shared" si="156"/>
        <v>0</v>
      </c>
      <c r="S116" s="184">
        <f t="shared" si="185"/>
        <v>0</v>
      </c>
      <c r="T116" s="184">
        <f t="shared" si="186"/>
        <v>0</v>
      </c>
      <c r="U116" s="184">
        <f t="shared" si="187"/>
        <v>0</v>
      </c>
      <c r="V116" s="184">
        <f t="shared" si="188"/>
        <v>0</v>
      </c>
      <c r="W116" s="184">
        <f t="shared" si="189"/>
        <v>0</v>
      </c>
      <c r="X116" s="185"/>
      <c r="Y116" s="185"/>
      <c r="Z116" s="185"/>
      <c r="AA116" s="185"/>
      <c r="AB116" s="181">
        <f t="shared" si="157"/>
        <v>0</v>
      </c>
      <c r="AC116" s="181">
        <f t="shared" si="158"/>
        <v>0</v>
      </c>
      <c r="AD116" s="181">
        <f t="shared" si="197"/>
        <v>0</v>
      </c>
      <c r="AE116" s="181">
        <f t="shared" si="159"/>
        <v>0</v>
      </c>
      <c r="AF116" s="181">
        <f t="shared" si="160"/>
        <v>0</v>
      </c>
      <c r="AG116" s="187">
        <f t="shared" si="161"/>
        <v>0</v>
      </c>
      <c r="AH116" s="185"/>
      <c r="AI116" s="185"/>
      <c r="AJ116" s="185"/>
      <c r="AK116" s="185"/>
      <c r="AL116" s="184">
        <f t="shared" si="162"/>
        <v>0</v>
      </c>
      <c r="AM116" s="181">
        <f t="shared" si="174"/>
        <v>0</v>
      </c>
      <c r="AN116" s="181">
        <f t="shared" si="163"/>
        <v>0</v>
      </c>
      <c r="AO116" s="181">
        <f t="shared" si="198"/>
        <v>0</v>
      </c>
      <c r="AP116" s="181">
        <f t="shared" si="175"/>
        <v>0</v>
      </c>
      <c r="AQ116" s="181">
        <f t="shared" si="176"/>
        <v>0</v>
      </c>
      <c r="AR116" s="181">
        <f t="shared" si="199"/>
        <v>0</v>
      </c>
      <c r="AS116" s="181">
        <f t="shared" si="164"/>
        <v>0</v>
      </c>
      <c r="AT116" s="181">
        <f t="shared" si="165"/>
        <v>0</v>
      </c>
      <c r="AU116" s="189">
        <f t="shared" si="190"/>
        <v>0</v>
      </c>
      <c r="AV116" s="189">
        <f t="shared" si="191"/>
        <v>0</v>
      </c>
      <c r="AW116" s="181">
        <f t="shared" si="166"/>
        <v>0</v>
      </c>
      <c r="AX116" s="181">
        <f t="shared" si="200"/>
        <v>0</v>
      </c>
      <c r="AY116" s="181">
        <f t="shared" si="167"/>
        <v>0</v>
      </c>
      <c r="AZ116" s="181">
        <f t="shared" si="168"/>
        <v>0</v>
      </c>
      <c r="BA116" s="181">
        <f t="shared" si="201"/>
        <v>0</v>
      </c>
      <c r="BB116" s="181">
        <f t="shared" si="169"/>
        <v>0</v>
      </c>
      <c r="BC116" s="181">
        <f t="shared" si="170"/>
        <v>0</v>
      </c>
      <c r="BD116" s="181">
        <f t="shared" si="202"/>
        <v>0</v>
      </c>
      <c r="BE116" s="181">
        <f t="shared" si="203"/>
        <v>0</v>
      </c>
      <c r="BF116" s="181">
        <f t="shared" si="171"/>
        <v>0</v>
      </c>
      <c r="BG116" s="181">
        <f t="shared" si="172"/>
        <v>0</v>
      </c>
      <c r="BH116" s="181">
        <f t="shared" si="173"/>
        <v>0</v>
      </c>
      <c r="BI116" s="187">
        <f t="shared" si="192"/>
        <v>0</v>
      </c>
      <c r="BJ116" s="184">
        <f t="shared" si="193"/>
        <v>0</v>
      </c>
      <c r="BK116" s="184">
        <f t="shared" si="194"/>
        <v>0</v>
      </c>
      <c r="BL116" s="187">
        <f t="shared" si="195"/>
        <v>0</v>
      </c>
    </row>
    <row r="117" spans="1:64" customFormat="1" ht="14.4" x14ac:dyDescent="0.3">
      <c r="A117" s="9">
        <v>109</v>
      </c>
      <c r="B117" s="3" t="s">
        <v>629</v>
      </c>
      <c r="C117" s="6" t="s">
        <v>43</v>
      </c>
      <c r="D117" s="2" t="s">
        <v>499</v>
      </c>
      <c r="E117" s="1">
        <v>2027</v>
      </c>
      <c r="F117" s="5" t="s">
        <v>576</v>
      </c>
      <c r="G117" s="10"/>
      <c r="H117" s="181">
        <f t="shared" si="196"/>
        <v>0</v>
      </c>
      <c r="I117" s="181">
        <f t="shared" si="148"/>
        <v>0</v>
      </c>
      <c r="J117" s="181">
        <f t="shared" si="149"/>
        <v>0</v>
      </c>
      <c r="K117" s="181">
        <f t="shared" si="150"/>
        <v>0</v>
      </c>
      <c r="L117" s="181">
        <f t="shared" si="151"/>
        <v>0</v>
      </c>
      <c r="M117" s="181">
        <f t="shared" si="152"/>
        <v>0</v>
      </c>
      <c r="N117" s="181">
        <f t="shared" si="153"/>
        <v>0</v>
      </c>
      <c r="O117" s="181">
        <f t="shared" si="134"/>
        <v>0</v>
      </c>
      <c r="P117" s="181">
        <f t="shared" si="154"/>
        <v>0</v>
      </c>
      <c r="Q117" s="181">
        <f t="shared" si="155"/>
        <v>0</v>
      </c>
      <c r="R117" s="181">
        <f t="shared" si="156"/>
        <v>0</v>
      </c>
      <c r="S117" s="184">
        <f t="shared" si="185"/>
        <v>0</v>
      </c>
      <c r="T117" s="184">
        <f t="shared" si="186"/>
        <v>0</v>
      </c>
      <c r="U117" s="184">
        <f t="shared" si="187"/>
        <v>0</v>
      </c>
      <c r="V117" s="184">
        <f t="shared" si="188"/>
        <v>0</v>
      </c>
      <c r="W117" s="184">
        <f t="shared" si="189"/>
        <v>0</v>
      </c>
      <c r="X117" s="185"/>
      <c r="Y117" s="185"/>
      <c r="Z117" s="185"/>
      <c r="AA117" s="185"/>
      <c r="AB117" s="181">
        <f t="shared" si="157"/>
        <v>0</v>
      </c>
      <c r="AC117" s="181">
        <f t="shared" si="158"/>
        <v>0</v>
      </c>
      <c r="AD117" s="181">
        <f t="shared" si="197"/>
        <v>0</v>
      </c>
      <c r="AE117" s="181">
        <f t="shared" si="159"/>
        <v>0</v>
      </c>
      <c r="AF117" s="181">
        <f t="shared" si="160"/>
        <v>0</v>
      </c>
      <c r="AG117" s="187">
        <f t="shared" si="161"/>
        <v>0</v>
      </c>
      <c r="AH117" s="185"/>
      <c r="AI117" s="185"/>
      <c r="AJ117" s="185"/>
      <c r="AK117" s="185"/>
      <c r="AL117" s="184">
        <f t="shared" si="162"/>
        <v>0</v>
      </c>
      <c r="AM117" s="181">
        <f t="shared" ref="AM117:AM120" si="204">AJ117*AC117</f>
        <v>0</v>
      </c>
      <c r="AN117" s="181">
        <f t="shared" si="163"/>
        <v>0</v>
      </c>
      <c r="AO117" s="181">
        <f t="shared" si="198"/>
        <v>0</v>
      </c>
      <c r="AP117" s="181">
        <f t="shared" ref="AP117:AP120" si="205">AH117*AE117</f>
        <v>0</v>
      </c>
      <c r="AQ117" s="181">
        <f t="shared" ref="AQ117:AQ120" si="206">AI117*AF117</f>
        <v>0</v>
      </c>
      <c r="AR117" s="181">
        <f t="shared" si="199"/>
        <v>0</v>
      </c>
      <c r="AS117" s="181">
        <f t="shared" si="164"/>
        <v>0</v>
      </c>
      <c r="AT117" s="181">
        <f t="shared" si="165"/>
        <v>0</v>
      </c>
      <c r="AU117" s="189">
        <f t="shared" si="190"/>
        <v>0</v>
      </c>
      <c r="AV117" s="189">
        <f t="shared" si="191"/>
        <v>0</v>
      </c>
      <c r="AW117" s="181">
        <f t="shared" si="166"/>
        <v>0</v>
      </c>
      <c r="AX117" s="181">
        <f t="shared" si="200"/>
        <v>0</v>
      </c>
      <c r="AY117" s="181">
        <f t="shared" si="167"/>
        <v>0</v>
      </c>
      <c r="AZ117" s="181">
        <f t="shared" si="168"/>
        <v>0</v>
      </c>
      <c r="BA117" s="181">
        <f t="shared" si="201"/>
        <v>0</v>
      </c>
      <c r="BB117" s="181">
        <f t="shared" si="169"/>
        <v>0</v>
      </c>
      <c r="BC117" s="181">
        <f t="shared" si="170"/>
        <v>0</v>
      </c>
      <c r="BD117" s="181">
        <f t="shared" si="202"/>
        <v>0</v>
      </c>
      <c r="BE117" s="181">
        <f t="shared" si="203"/>
        <v>0</v>
      </c>
      <c r="BF117" s="181">
        <f t="shared" si="171"/>
        <v>0</v>
      </c>
      <c r="BG117" s="181">
        <f t="shared" si="172"/>
        <v>0</v>
      </c>
      <c r="BH117" s="181">
        <f t="shared" si="173"/>
        <v>0</v>
      </c>
      <c r="BI117" s="187">
        <f t="shared" si="192"/>
        <v>0</v>
      </c>
      <c r="BJ117" s="184">
        <f t="shared" si="193"/>
        <v>0</v>
      </c>
      <c r="BK117" s="184">
        <f t="shared" si="194"/>
        <v>0</v>
      </c>
      <c r="BL117" s="187">
        <f t="shared" si="195"/>
        <v>0</v>
      </c>
    </row>
    <row r="118" spans="1:64" customFormat="1" ht="14.4" x14ac:dyDescent="0.3">
      <c r="A118" s="9">
        <v>110</v>
      </c>
      <c r="B118" s="3" t="s">
        <v>628</v>
      </c>
      <c r="C118" s="6" t="s">
        <v>43</v>
      </c>
      <c r="D118" s="2" t="s">
        <v>499</v>
      </c>
      <c r="E118" s="1">
        <v>2027</v>
      </c>
      <c r="F118" s="5" t="s">
        <v>576</v>
      </c>
      <c r="G118" s="10"/>
      <c r="H118" s="181">
        <f t="shared" si="196"/>
        <v>0</v>
      </c>
      <c r="I118" s="181">
        <f t="shared" si="148"/>
        <v>0</v>
      </c>
      <c r="J118" s="181">
        <f t="shared" si="149"/>
        <v>0</v>
      </c>
      <c r="K118" s="181">
        <f t="shared" si="150"/>
        <v>0</v>
      </c>
      <c r="L118" s="181">
        <f t="shared" si="151"/>
        <v>0</v>
      </c>
      <c r="M118" s="181">
        <f t="shared" si="152"/>
        <v>0</v>
      </c>
      <c r="N118" s="181">
        <f t="shared" si="153"/>
        <v>0</v>
      </c>
      <c r="O118" s="181">
        <f t="shared" si="134"/>
        <v>0</v>
      </c>
      <c r="P118" s="181">
        <f t="shared" si="154"/>
        <v>0</v>
      </c>
      <c r="Q118" s="181">
        <f t="shared" si="155"/>
        <v>0</v>
      </c>
      <c r="R118" s="181">
        <f t="shared" si="156"/>
        <v>0</v>
      </c>
      <c r="S118" s="184">
        <f t="shared" si="185"/>
        <v>0</v>
      </c>
      <c r="T118" s="184">
        <f t="shared" si="186"/>
        <v>0</v>
      </c>
      <c r="U118" s="184">
        <f t="shared" si="187"/>
        <v>0</v>
      </c>
      <c r="V118" s="184">
        <f t="shared" si="188"/>
        <v>0</v>
      </c>
      <c r="W118" s="184">
        <f t="shared" si="189"/>
        <v>0</v>
      </c>
      <c r="X118" s="185"/>
      <c r="Y118" s="185"/>
      <c r="Z118" s="185"/>
      <c r="AA118" s="185"/>
      <c r="AB118" s="181">
        <f t="shared" si="157"/>
        <v>0</v>
      </c>
      <c r="AC118" s="181">
        <f t="shared" si="158"/>
        <v>0</v>
      </c>
      <c r="AD118" s="181">
        <f t="shared" si="197"/>
        <v>0</v>
      </c>
      <c r="AE118" s="181">
        <f t="shared" si="159"/>
        <v>0</v>
      </c>
      <c r="AF118" s="181">
        <f t="shared" si="160"/>
        <v>0</v>
      </c>
      <c r="AG118" s="187">
        <f t="shared" si="161"/>
        <v>0</v>
      </c>
      <c r="AH118" s="185"/>
      <c r="AI118" s="185"/>
      <c r="AJ118" s="185"/>
      <c r="AK118" s="185"/>
      <c r="AL118" s="184">
        <f t="shared" si="162"/>
        <v>0</v>
      </c>
      <c r="AM118" s="181">
        <f t="shared" si="204"/>
        <v>0</v>
      </c>
      <c r="AN118" s="181">
        <f t="shared" si="163"/>
        <v>0</v>
      </c>
      <c r="AO118" s="181">
        <f t="shared" si="198"/>
        <v>0</v>
      </c>
      <c r="AP118" s="181">
        <f t="shared" si="205"/>
        <v>0</v>
      </c>
      <c r="AQ118" s="181">
        <f t="shared" si="206"/>
        <v>0</v>
      </c>
      <c r="AR118" s="181">
        <f t="shared" si="199"/>
        <v>0</v>
      </c>
      <c r="AS118" s="181">
        <f t="shared" si="164"/>
        <v>0</v>
      </c>
      <c r="AT118" s="181">
        <f t="shared" si="165"/>
        <v>0</v>
      </c>
      <c r="AU118" s="189">
        <f t="shared" si="190"/>
        <v>0</v>
      </c>
      <c r="AV118" s="189">
        <f t="shared" si="191"/>
        <v>0</v>
      </c>
      <c r="AW118" s="181">
        <f t="shared" si="166"/>
        <v>0</v>
      </c>
      <c r="AX118" s="181">
        <f t="shared" si="200"/>
        <v>0</v>
      </c>
      <c r="AY118" s="181">
        <f t="shared" si="167"/>
        <v>0</v>
      </c>
      <c r="AZ118" s="181">
        <f t="shared" si="168"/>
        <v>0</v>
      </c>
      <c r="BA118" s="181">
        <f t="shared" si="201"/>
        <v>0</v>
      </c>
      <c r="BB118" s="181">
        <f t="shared" si="169"/>
        <v>0</v>
      </c>
      <c r="BC118" s="181">
        <f t="shared" si="170"/>
        <v>0</v>
      </c>
      <c r="BD118" s="181">
        <f t="shared" si="202"/>
        <v>0</v>
      </c>
      <c r="BE118" s="181">
        <f t="shared" si="203"/>
        <v>0</v>
      </c>
      <c r="BF118" s="181">
        <f t="shared" si="171"/>
        <v>0</v>
      </c>
      <c r="BG118" s="181">
        <f t="shared" si="172"/>
        <v>0</v>
      </c>
      <c r="BH118" s="181">
        <f t="shared" si="173"/>
        <v>0</v>
      </c>
      <c r="BI118" s="187">
        <f t="shared" si="192"/>
        <v>0</v>
      </c>
      <c r="BJ118" s="184">
        <f t="shared" si="193"/>
        <v>0</v>
      </c>
      <c r="BK118" s="184">
        <f t="shared" si="194"/>
        <v>0</v>
      </c>
      <c r="BL118" s="187">
        <f t="shared" si="195"/>
        <v>0</v>
      </c>
    </row>
    <row r="119" spans="1:64" ht="14.4" x14ac:dyDescent="0.3">
      <c r="A119" s="9">
        <v>111</v>
      </c>
      <c r="B119" s="3" t="s">
        <v>658</v>
      </c>
      <c r="C119" s="6" t="s">
        <v>43</v>
      </c>
      <c r="D119" s="2" t="s">
        <v>499</v>
      </c>
      <c r="E119" s="108">
        <v>2027</v>
      </c>
      <c r="F119" s="5" t="s">
        <v>656</v>
      </c>
      <c r="G119" s="10"/>
      <c r="H119" s="181">
        <f t="shared" si="196"/>
        <v>0</v>
      </c>
      <c r="I119" s="181">
        <f t="shared" si="148"/>
        <v>0</v>
      </c>
      <c r="J119" s="181">
        <f t="shared" si="149"/>
        <v>0</v>
      </c>
      <c r="K119" s="181">
        <f t="shared" si="150"/>
        <v>0</v>
      </c>
      <c r="L119" s="181">
        <f t="shared" si="151"/>
        <v>0</v>
      </c>
      <c r="M119" s="181">
        <f t="shared" si="152"/>
        <v>0</v>
      </c>
      <c r="N119" s="181">
        <f t="shared" si="153"/>
        <v>0</v>
      </c>
      <c r="O119" s="181">
        <f t="shared" si="134"/>
        <v>0</v>
      </c>
      <c r="P119" s="181">
        <f t="shared" si="154"/>
        <v>0</v>
      </c>
      <c r="Q119" s="181">
        <f t="shared" si="155"/>
        <v>0</v>
      </c>
      <c r="R119" s="181">
        <f t="shared" si="156"/>
        <v>0</v>
      </c>
      <c r="S119" s="184">
        <f t="shared" si="185"/>
        <v>0</v>
      </c>
      <c r="T119" s="184">
        <f t="shared" si="186"/>
        <v>0</v>
      </c>
      <c r="U119" s="184">
        <f t="shared" si="187"/>
        <v>0</v>
      </c>
      <c r="V119" s="184">
        <f t="shared" si="188"/>
        <v>0</v>
      </c>
      <c r="W119" s="184">
        <f t="shared" si="189"/>
        <v>0</v>
      </c>
      <c r="X119" s="185"/>
      <c r="Y119" s="185"/>
      <c r="Z119" s="185"/>
      <c r="AA119" s="185"/>
      <c r="AB119" s="181">
        <f t="shared" si="157"/>
        <v>0</v>
      </c>
      <c r="AC119" s="181">
        <f t="shared" si="158"/>
        <v>0</v>
      </c>
      <c r="AD119" s="181">
        <f t="shared" si="197"/>
        <v>0</v>
      </c>
      <c r="AE119" s="181">
        <f t="shared" si="159"/>
        <v>0</v>
      </c>
      <c r="AF119" s="181">
        <f t="shared" si="160"/>
        <v>0</v>
      </c>
      <c r="AG119" s="187">
        <f t="shared" si="161"/>
        <v>0</v>
      </c>
      <c r="AH119" s="185"/>
      <c r="AI119" s="185"/>
      <c r="AJ119" s="185"/>
      <c r="AK119" s="185"/>
      <c r="AL119" s="184">
        <f t="shared" si="162"/>
        <v>0</v>
      </c>
      <c r="AM119" s="181">
        <f t="shared" si="204"/>
        <v>0</v>
      </c>
      <c r="AN119" s="181">
        <f t="shared" si="163"/>
        <v>0</v>
      </c>
      <c r="AO119" s="181">
        <f t="shared" si="198"/>
        <v>0</v>
      </c>
      <c r="AP119" s="181">
        <f t="shared" si="205"/>
        <v>0</v>
      </c>
      <c r="AQ119" s="181">
        <f t="shared" si="206"/>
        <v>0</v>
      </c>
      <c r="AR119" s="181">
        <f t="shared" si="199"/>
        <v>0</v>
      </c>
      <c r="AS119" s="181">
        <f t="shared" si="164"/>
        <v>0</v>
      </c>
      <c r="AT119" s="181">
        <f t="shared" si="165"/>
        <v>0</v>
      </c>
      <c r="AU119" s="189">
        <f t="shared" si="190"/>
        <v>0</v>
      </c>
      <c r="AV119" s="189">
        <f t="shared" si="191"/>
        <v>0</v>
      </c>
      <c r="AW119" s="181">
        <f t="shared" si="166"/>
        <v>0</v>
      </c>
      <c r="AX119" s="181">
        <f t="shared" si="200"/>
        <v>0</v>
      </c>
      <c r="AY119" s="181">
        <f t="shared" si="167"/>
        <v>0</v>
      </c>
      <c r="AZ119" s="181">
        <f t="shared" si="168"/>
        <v>0</v>
      </c>
      <c r="BA119" s="181">
        <f t="shared" si="201"/>
        <v>0</v>
      </c>
      <c r="BB119" s="181">
        <f t="shared" si="169"/>
        <v>0</v>
      </c>
      <c r="BC119" s="181">
        <f t="shared" si="170"/>
        <v>0</v>
      </c>
      <c r="BD119" s="181">
        <f t="shared" si="202"/>
        <v>0</v>
      </c>
      <c r="BE119" s="181">
        <f t="shared" si="203"/>
        <v>0</v>
      </c>
      <c r="BF119" s="181">
        <f t="shared" si="171"/>
        <v>0</v>
      </c>
      <c r="BG119" s="181">
        <f t="shared" si="172"/>
        <v>0</v>
      </c>
      <c r="BH119" s="181">
        <f t="shared" si="173"/>
        <v>0</v>
      </c>
      <c r="BI119" s="187">
        <f t="shared" si="192"/>
        <v>0</v>
      </c>
      <c r="BJ119" s="184">
        <f t="shared" si="193"/>
        <v>0</v>
      </c>
      <c r="BK119" s="184">
        <f t="shared" si="194"/>
        <v>0</v>
      </c>
      <c r="BL119" s="187">
        <f t="shared" si="195"/>
        <v>0</v>
      </c>
    </row>
    <row r="120" spans="1:64" ht="14.4" x14ac:dyDescent="0.3">
      <c r="A120" s="9">
        <v>112</v>
      </c>
      <c r="B120" s="4" t="s">
        <v>657</v>
      </c>
      <c r="C120" s="6" t="s">
        <v>43</v>
      </c>
      <c r="D120" s="2" t="s">
        <v>499</v>
      </c>
      <c r="E120" s="108">
        <v>2027</v>
      </c>
      <c r="F120" s="5" t="s">
        <v>659</v>
      </c>
      <c r="G120" s="10"/>
      <c r="H120" s="181">
        <f t="shared" si="196"/>
        <v>0</v>
      </c>
      <c r="I120" s="181">
        <f t="shared" si="148"/>
        <v>0</v>
      </c>
      <c r="J120" s="181">
        <f t="shared" si="149"/>
        <v>0</v>
      </c>
      <c r="K120" s="181">
        <f t="shared" si="150"/>
        <v>0</v>
      </c>
      <c r="L120" s="181">
        <f t="shared" si="151"/>
        <v>0</v>
      </c>
      <c r="M120" s="181">
        <f t="shared" si="152"/>
        <v>0</v>
      </c>
      <c r="N120" s="181">
        <f t="shared" si="153"/>
        <v>0</v>
      </c>
      <c r="O120" s="181">
        <f>P120+Q120</f>
        <v>0</v>
      </c>
      <c r="P120" s="181">
        <f t="shared" si="154"/>
        <v>0</v>
      </c>
      <c r="Q120" s="181">
        <f t="shared" si="155"/>
        <v>0</v>
      </c>
      <c r="R120" s="181">
        <f t="shared" si="156"/>
        <v>0</v>
      </c>
      <c r="S120" s="184">
        <f t="shared" si="185"/>
        <v>0</v>
      </c>
      <c r="T120" s="184">
        <f t="shared" si="186"/>
        <v>0</v>
      </c>
      <c r="U120" s="184">
        <f t="shared" si="187"/>
        <v>0</v>
      </c>
      <c r="V120" s="184">
        <f t="shared" si="188"/>
        <v>0</v>
      </c>
      <c r="W120" s="184">
        <f t="shared" si="189"/>
        <v>0</v>
      </c>
      <c r="X120" s="185"/>
      <c r="Y120" s="185"/>
      <c r="Z120" s="185"/>
      <c r="AA120" s="185"/>
      <c r="AB120" s="181">
        <f t="shared" si="157"/>
        <v>0</v>
      </c>
      <c r="AC120" s="181">
        <f t="shared" si="158"/>
        <v>0</v>
      </c>
      <c r="AD120" s="181">
        <f t="shared" si="197"/>
        <v>0</v>
      </c>
      <c r="AE120" s="181">
        <f t="shared" si="159"/>
        <v>0</v>
      </c>
      <c r="AF120" s="181">
        <f t="shared" si="160"/>
        <v>0</v>
      </c>
      <c r="AG120" s="187">
        <f t="shared" si="161"/>
        <v>0</v>
      </c>
      <c r="AH120" s="185"/>
      <c r="AI120" s="185"/>
      <c r="AJ120" s="185"/>
      <c r="AK120" s="185"/>
      <c r="AL120" s="184">
        <f t="shared" si="162"/>
        <v>0</v>
      </c>
      <c r="AM120" s="181">
        <f t="shared" si="204"/>
        <v>0</v>
      </c>
      <c r="AN120" s="181">
        <f t="shared" si="163"/>
        <v>0</v>
      </c>
      <c r="AO120" s="181">
        <f t="shared" si="198"/>
        <v>0</v>
      </c>
      <c r="AP120" s="181">
        <f t="shared" si="205"/>
        <v>0</v>
      </c>
      <c r="AQ120" s="181">
        <f t="shared" si="206"/>
        <v>0</v>
      </c>
      <c r="AR120" s="181">
        <f t="shared" si="199"/>
        <v>0</v>
      </c>
      <c r="AS120" s="181">
        <f t="shared" si="164"/>
        <v>0</v>
      </c>
      <c r="AT120" s="181">
        <f t="shared" si="165"/>
        <v>0</v>
      </c>
      <c r="AU120" s="189">
        <f t="shared" si="190"/>
        <v>0</v>
      </c>
      <c r="AV120" s="189">
        <f t="shared" si="191"/>
        <v>0</v>
      </c>
      <c r="AW120" s="181">
        <f t="shared" si="166"/>
        <v>0</v>
      </c>
      <c r="AX120" s="181">
        <f t="shared" si="200"/>
        <v>0</v>
      </c>
      <c r="AY120" s="181">
        <f t="shared" si="167"/>
        <v>0</v>
      </c>
      <c r="AZ120" s="181">
        <f t="shared" si="168"/>
        <v>0</v>
      </c>
      <c r="BA120" s="181">
        <f t="shared" si="201"/>
        <v>0</v>
      </c>
      <c r="BB120" s="181">
        <f t="shared" si="169"/>
        <v>0</v>
      </c>
      <c r="BC120" s="181">
        <f t="shared" si="170"/>
        <v>0</v>
      </c>
      <c r="BD120" s="181">
        <f t="shared" si="202"/>
        <v>0</v>
      </c>
      <c r="BE120" s="181">
        <f t="shared" si="203"/>
        <v>0</v>
      </c>
      <c r="BF120" s="181">
        <f t="shared" si="171"/>
        <v>0</v>
      </c>
      <c r="BG120" s="181">
        <f t="shared" si="172"/>
        <v>0</v>
      </c>
      <c r="BH120" s="181">
        <f t="shared" si="173"/>
        <v>0</v>
      </c>
      <c r="BI120" s="187">
        <f t="shared" si="192"/>
        <v>0</v>
      </c>
      <c r="BJ120" s="184">
        <f t="shared" si="193"/>
        <v>0</v>
      </c>
      <c r="BK120" s="184">
        <f t="shared" si="194"/>
        <v>0</v>
      </c>
      <c r="BL120" s="187">
        <f t="shared" si="195"/>
        <v>0</v>
      </c>
    </row>
  </sheetData>
  <autoFilter ref="A8:BL120" xr:uid="{00000000-0001-0000-0900-000000000000}"/>
  <mergeCells count="3">
    <mergeCell ref="AM7:BL7"/>
    <mergeCell ref="W7:AL7"/>
    <mergeCell ref="H7:V7"/>
  </mergeCells>
  <dataValidations count="2">
    <dataValidation type="decimal" operator="greaterThanOrEqual" showInputMessage="1" showErrorMessage="1" sqref="AU105:AV120" xr:uid="{00000000-0002-0000-0900-000001000000}">
      <formula1>0</formula1>
    </dataValidation>
    <dataValidation type="decimal" operator="greaterThanOrEqual" allowBlank="1" showInputMessage="1" showErrorMessage="1" sqref="AW9:BL120 AU9:AV104 G9:AT120" xr:uid="{00000000-0002-0000-0900-000000000000}">
      <formula1>0</formula1>
    </dataValidation>
  </dataValidations>
  <pageMargins left="0.7" right="0.7" top="0.75" bottom="0.75" header="0.3" footer="0.3"/>
  <pageSetup orientation="portrait"/>
  <headerFooter>
    <oddHeader>&amp;LSB/21/151/07c&amp;R&amp;"Arial"&amp;10&amp;K000000 ECB-PUBLIC&amp;1#_x000D_&amp;"Calibri"&amp;11&amp;K000000&amp;"-,Bold"ECB-CONFIDENTIAL</oddHeader>
  </headerFooter>
  <ignoredErrors>
    <ignoredError sqref="O61:O72 O97:O120 O89:O9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0" tint="-4.9989318521683403E-2"/>
  </sheetPr>
  <dimension ref="A1:T81"/>
  <sheetViews>
    <sheetView showGridLines="0" zoomScale="70" zoomScaleNormal="70" workbookViewId="0">
      <selection activeCell="D18" sqref="D18"/>
    </sheetView>
  </sheetViews>
  <sheetFormatPr defaultColWidth="9.109375" defaultRowHeight="13.8" x14ac:dyDescent="0.25"/>
  <cols>
    <col min="1" max="1" width="6.109375" style="13" customWidth="1"/>
    <col min="2" max="2" width="9.44140625" style="13" customWidth="1"/>
    <col min="3" max="3" width="13.109375" style="13" customWidth="1"/>
    <col min="4" max="4" width="104.44140625" style="13" customWidth="1"/>
    <col min="5" max="7" width="70.109375" style="13" customWidth="1"/>
    <col min="8" max="8" width="79.109375" style="13" customWidth="1"/>
    <col min="9" max="9" width="49.5546875" style="13" customWidth="1"/>
    <col min="10" max="16384" width="9.109375" style="13"/>
  </cols>
  <sheetData>
    <row r="1" spans="1:20" ht="20.399999999999999" x14ac:dyDescent="0.35">
      <c r="A1" s="100" t="s">
        <v>661</v>
      </c>
    </row>
    <row r="2" spans="1:20" s="7" customFormat="1" ht="17.850000000000001" customHeight="1" x14ac:dyDescent="0.25"/>
    <row r="3" spans="1:20" ht="27.75" customHeight="1" x14ac:dyDescent="0.35">
      <c r="C3" s="218" t="s">
        <v>496</v>
      </c>
      <c r="D3" s="219"/>
      <c r="E3" s="219"/>
      <c r="F3" s="219"/>
      <c r="G3" s="219"/>
      <c r="H3" s="219"/>
      <c r="I3" s="219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7.850000000000001" customHeight="1" x14ac:dyDescent="0.25">
      <c r="C4" s="76">
        <v>1</v>
      </c>
      <c r="D4" s="76">
        <v>2</v>
      </c>
      <c r="E4" s="76">
        <v>3</v>
      </c>
      <c r="F4" s="76">
        <v>4</v>
      </c>
      <c r="G4" s="76">
        <v>5</v>
      </c>
      <c r="H4" s="76">
        <v>6</v>
      </c>
      <c r="I4" s="76">
        <v>7</v>
      </c>
    </row>
    <row r="5" spans="1:20" ht="54.75" customHeight="1" x14ac:dyDescent="0.25">
      <c r="B5" s="113" t="s">
        <v>57</v>
      </c>
      <c r="C5" s="72" t="s">
        <v>132</v>
      </c>
      <c r="D5" s="72" t="s">
        <v>453</v>
      </c>
      <c r="E5" s="72" t="s">
        <v>454</v>
      </c>
      <c r="F5" s="72" t="s">
        <v>460</v>
      </c>
      <c r="G5" s="72" t="s">
        <v>465</v>
      </c>
      <c r="H5" s="72" t="s">
        <v>470</v>
      </c>
      <c r="I5" s="72" t="s">
        <v>116</v>
      </c>
    </row>
    <row r="6" spans="1:20" x14ac:dyDescent="0.25">
      <c r="B6" s="68">
        <v>1</v>
      </c>
      <c r="C6" s="72" t="s">
        <v>5</v>
      </c>
      <c r="D6" s="110"/>
      <c r="E6" s="110"/>
      <c r="F6" s="110"/>
      <c r="G6" s="110"/>
      <c r="H6" s="110"/>
      <c r="I6" s="110"/>
    </row>
    <row r="7" spans="1:20" x14ac:dyDescent="0.25">
      <c r="B7" s="68">
        <v>2</v>
      </c>
      <c r="C7" s="72" t="s">
        <v>6</v>
      </c>
      <c r="D7" s="110"/>
      <c r="E7" s="110"/>
      <c r="F7" s="110"/>
      <c r="G7" s="110"/>
      <c r="H7" s="110"/>
      <c r="I7" s="110"/>
    </row>
    <row r="8" spans="1:20" x14ac:dyDescent="0.25">
      <c r="B8" s="68">
        <v>3</v>
      </c>
      <c r="C8" s="72" t="s">
        <v>7</v>
      </c>
      <c r="D8" s="110"/>
      <c r="E8" s="110"/>
      <c r="F8" s="110"/>
      <c r="H8" s="110"/>
      <c r="I8" s="110"/>
    </row>
    <row r="9" spans="1:20" x14ac:dyDescent="0.25">
      <c r="B9" s="68">
        <v>4</v>
      </c>
      <c r="C9" s="72" t="s">
        <v>8</v>
      </c>
      <c r="D9" s="110"/>
      <c r="E9" s="110"/>
      <c r="F9" s="110"/>
      <c r="G9" s="110"/>
      <c r="H9" s="110"/>
      <c r="I9" s="110"/>
    </row>
    <row r="10" spans="1:20" x14ac:dyDescent="0.25">
      <c r="B10" s="68">
        <v>5</v>
      </c>
      <c r="C10" s="72" t="s">
        <v>9</v>
      </c>
      <c r="D10" s="110"/>
      <c r="E10" s="110"/>
      <c r="F10" s="110"/>
      <c r="G10" s="110"/>
      <c r="H10" s="110"/>
      <c r="I10" s="110"/>
    </row>
    <row r="11" spans="1:20" x14ac:dyDescent="0.25">
      <c r="B11" s="68">
        <v>6</v>
      </c>
      <c r="C11" s="72" t="s">
        <v>10</v>
      </c>
      <c r="D11" s="110"/>
      <c r="E11" s="110"/>
      <c r="F11" s="110"/>
      <c r="G11" s="110"/>
      <c r="H11" s="110"/>
      <c r="I11" s="110"/>
    </row>
    <row r="12" spans="1:20" x14ac:dyDescent="0.25">
      <c r="B12" s="68">
        <v>7</v>
      </c>
      <c r="C12" s="72" t="s">
        <v>11</v>
      </c>
      <c r="D12" s="110"/>
      <c r="E12" s="110"/>
      <c r="F12" s="110"/>
      <c r="G12" s="110"/>
      <c r="H12" s="110"/>
      <c r="I12" s="110"/>
    </row>
    <row r="13" spans="1:20" x14ac:dyDescent="0.25">
      <c r="B13" s="68">
        <v>8</v>
      </c>
      <c r="C13" s="72" t="s">
        <v>12</v>
      </c>
      <c r="D13" s="110"/>
      <c r="E13" s="110"/>
      <c r="F13" s="110"/>
      <c r="G13" s="110"/>
      <c r="H13" s="110"/>
      <c r="I13" s="110"/>
    </row>
    <row r="14" spans="1:20" x14ac:dyDescent="0.25">
      <c r="B14" s="68">
        <v>9</v>
      </c>
      <c r="C14" s="72" t="s">
        <v>13</v>
      </c>
      <c r="D14" s="110"/>
      <c r="E14" s="110"/>
      <c r="F14" s="110"/>
      <c r="G14" s="110"/>
      <c r="H14" s="110"/>
      <c r="I14" s="110"/>
    </row>
    <row r="15" spans="1:20" x14ac:dyDescent="0.25">
      <c r="B15" s="68">
        <v>10</v>
      </c>
      <c r="C15" s="72" t="s">
        <v>14</v>
      </c>
      <c r="D15" s="110"/>
      <c r="E15" s="110"/>
      <c r="F15" s="110"/>
      <c r="G15" s="110"/>
      <c r="H15" s="110"/>
      <c r="I15" s="110"/>
    </row>
    <row r="16" spans="1:20" x14ac:dyDescent="0.25">
      <c r="B16" s="68">
        <v>11</v>
      </c>
      <c r="C16" s="72" t="s">
        <v>15</v>
      </c>
      <c r="D16" s="110"/>
      <c r="E16" s="110"/>
      <c r="F16" s="110"/>
      <c r="G16" s="110"/>
      <c r="H16" s="110"/>
      <c r="I16" s="110"/>
    </row>
    <row r="17" spans="2:9" x14ac:dyDescent="0.25">
      <c r="B17" s="68">
        <v>12</v>
      </c>
      <c r="C17" s="72" t="s">
        <v>16</v>
      </c>
      <c r="D17" s="110"/>
      <c r="E17" s="110"/>
      <c r="F17" s="110"/>
      <c r="G17" s="110"/>
      <c r="H17" s="110"/>
      <c r="I17" s="110"/>
    </row>
    <row r="18" spans="2:9" x14ac:dyDescent="0.25">
      <c r="B18" s="68">
        <v>13</v>
      </c>
      <c r="C18" s="72" t="s">
        <v>17</v>
      </c>
      <c r="D18" s="110"/>
      <c r="E18" s="110"/>
      <c r="F18" s="110"/>
      <c r="G18" s="110"/>
      <c r="H18" s="110"/>
      <c r="I18" s="110"/>
    </row>
    <row r="19" spans="2:9" x14ac:dyDescent="0.25">
      <c r="B19" s="68">
        <v>14</v>
      </c>
      <c r="C19" s="72" t="s">
        <v>18</v>
      </c>
      <c r="D19" s="110"/>
      <c r="E19" s="110"/>
      <c r="F19" s="110"/>
      <c r="G19" s="110"/>
      <c r="H19" s="110"/>
      <c r="I19" s="110"/>
    </row>
    <row r="20" spans="2:9" x14ac:dyDescent="0.25">
      <c r="B20" s="68">
        <v>15</v>
      </c>
      <c r="C20" s="72" t="s">
        <v>19</v>
      </c>
      <c r="D20" s="110"/>
      <c r="E20" s="110"/>
      <c r="F20" s="110"/>
      <c r="G20" s="110"/>
      <c r="H20" s="110"/>
      <c r="I20" s="110"/>
    </row>
    <row r="21" spans="2:9" x14ac:dyDescent="0.25">
      <c r="B21" s="68">
        <v>16</v>
      </c>
      <c r="C21" s="72" t="s">
        <v>20</v>
      </c>
      <c r="D21" s="110"/>
      <c r="E21" s="110"/>
      <c r="F21" s="110"/>
      <c r="G21" s="110"/>
      <c r="H21" s="110"/>
      <c r="I21" s="110"/>
    </row>
    <row r="22" spans="2:9" x14ac:dyDescent="0.25">
      <c r="B22" s="68">
        <v>17</v>
      </c>
      <c r="C22" s="72" t="s">
        <v>21</v>
      </c>
      <c r="D22" s="110"/>
      <c r="E22" s="110"/>
      <c r="F22" s="110"/>
      <c r="G22" s="110"/>
      <c r="H22" s="110"/>
      <c r="I22" s="110"/>
    </row>
    <row r="23" spans="2:9" x14ac:dyDescent="0.25">
      <c r="B23" s="68">
        <v>18</v>
      </c>
      <c r="C23" s="72" t="s">
        <v>22</v>
      </c>
      <c r="D23" s="110"/>
      <c r="E23" s="110"/>
      <c r="F23" s="110"/>
      <c r="G23" s="110"/>
      <c r="H23" s="110"/>
      <c r="I23" s="110"/>
    </row>
    <row r="24" spans="2:9" x14ac:dyDescent="0.25">
      <c r="B24" s="68">
        <v>19</v>
      </c>
      <c r="C24" s="72" t="s">
        <v>23</v>
      </c>
      <c r="D24" s="110"/>
      <c r="E24" s="110"/>
      <c r="F24" s="110"/>
      <c r="G24" s="110"/>
      <c r="H24" s="110"/>
      <c r="I24" s="110"/>
    </row>
    <row r="25" spans="2:9" x14ac:dyDescent="0.25">
      <c r="B25" s="68">
        <v>20</v>
      </c>
      <c r="C25" s="72" t="s">
        <v>24</v>
      </c>
      <c r="D25" s="110"/>
      <c r="E25" s="110"/>
      <c r="F25" s="110"/>
      <c r="G25" s="110"/>
      <c r="H25" s="110"/>
      <c r="I25" s="110"/>
    </row>
    <row r="26" spans="2:9" x14ac:dyDescent="0.25">
      <c r="B26" s="68">
        <v>21</v>
      </c>
      <c r="C26" s="72" t="s">
        <v>25</v>
      </c>
      <c r="D26" s="110"/>
      <c r="E26" s="110"/>
      <c r="F26" s="110"/>
      <c r="G26" s="110"/>
      <c r="H26" s="110"/>
      <c r="I26" s="110"/>
    </row>
    <row r="27" spans="2:9" x14ac:dyDescent="0.25">
      <c r="B27" s="68">
        <v>22</v>
      </c>
      <c r="C27" s="72" t="s">
        <v>26</v>
      </c>
      <c r="D27" s="110"/>
      <c r="E27" s="110"/>
      <c r="F27" s="110"/>
      <c r="G27" s="110"/>
      <c r="H27" s="110"/>
      <c r="I27" s="110"/>
    </row>
    <row r="28" spans="2:9" ht="17.850000000000001" customHeight="1" x14ac:dyDescent="0.25">
      <c r="C28" s="103"/>
      <c r="D28" s="7"/>
      <c r="E28" s="7"/>
      <c r="F28" s="7"/>
      <c r="G28" s="7"/>
      <c r="H28" s="7"/>
      <c r="I28" s="7"/>
    </row>
    <row r="29" spans="2:9" ht="17.850000000000001" customHeight="1" x14ac:dyDescent="0.25"/>
    <row r="30" spans="2:9" ht="27.75" customHeight="1" x14ac:dyDescent="0.35">
      <c r="C30" s="218" t="s">
        <v>497</v>
      </c>
      <c r="D30" s="219"/>
      <c r="E30" s="219"/>
      <c r="F30" s="219"/>
      <c r="G30" s="219"/>
      <c r="H30" s="219"/>
      <c r="I30" s="219"/>
    </row>
    <row r="31" spans="2:9" ht="17.850000000000001" customHeight="1" x14ac:dyDescent="0.25">
      <c r="C31" s="76">
        <v>1</v>
      </c>
      <c r="D31" s="76">
        <v>2</v>
      </c>
      <c r="E31" s="76">
        <v>3</v>
      </c>
      <c r="F31" s="76">
        <v>4</v>
      </c>
      <c r="G31" s="76">
        <v>5</v>
      </c>
      <c r="H31" s="76">
        <v>6</v>
      </c>
      <c r="I31" s="76">
        <v>7</v>
      </c>
    </row>
    <row r="32" spans="2:9" ht="54.75" customHeight="1" x14ac:dyDescent="0.25">
      <c r="B32" s="71" t="s">
        <v>57</v>
      </c>
      <c r="C32" s="72" t="s">
        <v>132</v>
      </c>
      <c r="D32" s="72" t="s">
        <v>453</v>
      </c>
      <c r="E32" s="72" t="s">
        <v>454</v>
      </c>
      <c r="F32" s="72" t="s">
        <v>460</v>
      </c>
      <c r="G32" s="72" t="s">
        <v>465</v>
      </c>
      <c r="H32" s="72" t="s">
        <v>470</v>
      </c>
      <c r="I32" s="72" t="s">
        <v>116</v>
      </c>
    </row>
    <row r="33" spans="2:9" x14ac:dyDescent="0.25">
      <c r="B33" s="68">
        <v>24</v>
      </c>
      <c r="C33" s="72" t="s">
        <v>5</v>
      </c>
      <c r="D33" s="110"/>
      <c r="E33" s="110"/>
      <c r="F33" s="110"/>
      <c r="G33" s="110"/>
      <c r="H33" s="110"/>
      <c r="I33" s="110"/>
    </row>
    <row r="34" spans="2:9" x14ac:dyDescent="0.25">
      <c r="B34" s="68">
        <v>25</v>
      </c>
      <c r="C34" s="72" t="s">
        <v>6</v>
      </c>
      <c r="D34" s="110"/>
      <c r="E34" s="110"/>
      <c r="F34" s="110"/>
      <c r="G34" s="110"/>
      <c r="H34" s="110"/>
      <c r="I34" s="110"/>
    </row>
    <row r="35" spans="2:9" x14ac:dyDescent="0.25">
      <c r="B35" s="68">
        <v>26</v>
      </c>
      <c r="C35" s="72" t="s">
        <v>7</v>
      </c>
      <c r="D35" s="110"/>
      <c r="E35" s="110"/>
      <c r="F35" s="110"/>
      <c r="G35" s="110"/>
      <c r="H35" s="110"/>
      <c r="I35" s="110"/>
    </row>
    <row r="36" spans="2:9" x14ac:dyDescent="0.25">
      <c r="B36" s="68">
        <v>27</v>
      </c>
      <c r="C36" s="72" t="s">
        <v>8</v>
      </c>
      <c r="D36" s="110"/>
      <c r="E36" s="110"/>
      <c r="F36" s="110"/>
      <c r="G36" s="110"/>
      <c r="H36" s="110"/>
      <c r="I36" s="110"/>
    </row>
    <row r="37" spans="2:9" x14ac:dyDescent="0.25">
      <c r="B37" s="68">
        <v>28</v>
      </c>
      <c r="C37" s="72" t="s">
        <v>9</v>
      </c>
      <c r="D37" s="110"/>
      <c r="E37" s="110"/>
      <c r="F37" s="110"/>
      <c r="G37" s="110"/>
      <c r="H37" s="110"/>
      <c r="I37" s="110"/>
    </row>
    <row r="38" spans="2:9" x14ac:dyDescent="0.25">
      <c r="B38" s="68">
        <v>29</v>
      </c>
      <c r="C38" s="72" t="s">
        <v>10</v>
      </c>
      <c r="D38" s="110"/>
      <c r="E38" s="110"/>
      <c r="F38" s="110"/>
      <c r="G38" s="110"/>
      <c r="H38" s="110"/>
      <c r="I38" s="110"/>
    </row>
    <row r="39" spans="2:9" x14ac:dyDescent="0.25">
      <c r="B39" s="68">
        <v>30</v>
      </c>
      <c r="C39" s="72" t="s">
        <v>11</v>
      </c>
      <c r="D39" s="110"/>
      <c r="E39" s="110"/>
      <c r="F39" s="110"/>
      <c r="G39" s="110"/>
      <c r="H39" s="110"/>
      <c r="I39" s="110"/>
    </row>
    <row r="40" spans="2:9" x14ac:dyDescent="0.25">
      <c r="B40" s="68">
        <v>31</v>
      </c>
      <c r="C40" s="72" t="s">
        <v>12</v>
      </c>
      <c r="D40" s="110"/>
      <c r="E40" s="110"/>
      <c r="F40" s="110"/>
      <c r="G40" s="110"/>
      <c r="H40" s="110"/>
      <c r="I40" s="110"/>
    </row>
    <row r="41" spans="2:9" x14ac:dyDescent="0.25">
      <c r="B41" s="68">
        <v>32</v>
      </c>
      <c r="C41" s="72" t="s">
        <v>13</v>
      </c>
      <c r="D41" s="110"/>
      <c r="E41" s="110"/>
      <c r="F41" s="110"/>
      <c r="G41" s="110"/>
      <c r="H41" s="110"/>
      <c r="I41" s="110"/>
    </row>
    <row r="42" spans="2:9" x14ac:dyDescent="0.25">
      <c r="B42" s="68">
        <v>33</v>
      </c>
      <c r="C42" s="72" t="s">
        <v>14</v>
      </c>
      <c r="D42" s="110"/>
      <c r="E42" s="110"/>
      <c r="F42" s="110"/>
      <c r="G42" s="110"/>
      <c r="H42" s="110"/>
      <c r="I42" s="110"/>
    </row>
    <row r="43" spans="2:9" x14ac:dyDescent="0.25">
      <c r="B43" s="68">
        <v>34</v>
      </c>
      <c r="C43" s="72" t="s">
        <v>15</v>
      </c>
      <c r="D43" s="110"/>
      <c r="E43" s="110"/>
      <c r="F43" s="110"/>
      <c r="G43" s="110"/>
      <c r="H43" s="110"/>
      <c r="I43" s="110"/>
    </row>
    <row r="44" spans="2:9" x14ac:dyDescent="0.25">
      <c r="B44" s="68">
        <v>35</v>
      </c>
      <c r="C44" s="72" t="s">
        <v>16</v>
      </c>
      <c r="D44" s="110"/>
      <c r="E44" s="110"/>
      <c r="F44" s="110"/>
      <c r="G44" s="110"/>
      <c r="H44" s="110"/>
      <c r="I44" s="110"/>
    </row>
    <row r="45" spans="2:9" x14ac:dyDescent="0.25">
      <c r="B45" s="68">
        <v>36</v>
      </c>
      <c r="C45" s="72" t="s">
        <v>17</v>
      </c>
      <c r="D45" s="110"/>
      <c r="E45" s="110"/>
      <c r="F45" s="110"/>
      <c r="G45" s="110"/>
      <c r="H45" s="110"/>
      <c r="I45" s="110"/>
    </row>
    <row r="46" spans="2:9" x14ac:dyDescent="0.25">
      <c r="B46" s="68">
        <v>37</v>
      </c>
      <c r="C46" s="72" t="s">
        <v>18</v>
      </c>
      <c r="D46" s="110"/>
      <c r="E46" s="110"/>
      <c r="F46" s="110"/>
      <c r="G46" s="110"/>
      <c r="H46" s="110"/>
      <c r="I46" s="110"/>
    </row>
    <row r="47" spans="2:9" x14ac:dyDescent="0.25">
      <c r="B47" s="68">
        <v>38</v>
      </c>
      <c r="C47" s="72" t="s">
        <v>19</v>
      </c>
      <c r="D47" s="110"/>
      <c r="E47" s="110"/>
      <c r="F47" s="110"/>
      <c r="G47" s="110"/>
      <c r="H47" s="110"/>
      <c r="I47" s="110"/>
    </row>
    <row r="48" spans="2:9" x14ac:dyDescent="0.25">
      <c r="B48" s="68">
        <v>39</v>
      </c>
      <c r="C48" s="72" t="s">
        <v>20</v>
      </c>
      <c r="D48" s="110"/>
      <c r="E48" s="110"/>
      <c r="F48" s="110"/>
      <c r="G48" s="110"/>
      <c r="H48" s="110"/>
      <c r="I48" s="110"/>
    </row>
    <row r="49" spans="2:9" x14ac:dyDescent="0.25">
      <c r="B49" s="68">
        <v>40</v>
      </c>
      <c r="C49" s="72" t="s">
        <v>21</v>
      </c>
      <c r="D49" s="110"/>
      <c r="E49" s="110"/>
      <c r="F49" s="110"/>
      <c r="G49" s="110"/>
      <c r="H49" s="110"/>
      <c r="I49" s="110"/>
    </row>
    <row r="50" spans="2:9" x14ac:dyDescent="0.25">
      <c r="B50" s="68">
        <v>41</v>
      </c>
      <c r="C50" s="72" t="s">
        <v>22</v>
      </c>
      <c r="D50" s="110"/>
      <c r="E50" s="110"/>
      <c r="F50" s="110"/>
      <c r="G50" s="110"/>
      <c r="H50" s="110"/>
      <c r="I50" s="110"/>
    </row>
    <row r="51" spans="2:9" x14ac:dyDescent="0.25">
      <c r="B51" s="68">
        <v>42</v>
      </c>
      <c r="C51" s="72" t="s">
        <v>23</v>
      </c>
      <c r="D51" s="110"/>
      <c r="E51" s="110"/>
      <c r="F51" s="110"/>
      <c r="G51" s="110"/>
      <c r="H51" s="110"/>
      <c r="I51" s="110"/>
    </row>
    <row r="52" spans="2:9" x14ac:dyDescent="0.25">
      <c r="B52" s="68">
        <v>43</v>
      </c>
      <c r="C52" s="72" t="s">
        <v>24</v>
      </c>
      <c r="D52" s="110"/>
      <c r="E52" s="110"/>
      <c r="F52" s="110"/>
      <c r="G52" s="110"/>
      <c r="H52" s="110"/>
      <c r="I52" s="110"/>
    </row>
    <row r="53" spans="2:9" x14ac:dyDescent="0.25">
      <c r="B53" s="68">
        <v>44</v>
      </c>
      <c r="C53" s="72" t="s">
        <v>25</v>
      </c>
      <c r="D53" s="110"/>
      <c r="E53" s="110"/>
      <c r="F53" s="110"/>
      <c r="G53" s="110"/>
      <c r="H53" s="110"/>
      <c r="I53" s="110"/>
    </row>
    <row r="54" spans="2:9" x14ac:dyDescent="0.25">
      <c r="B54" s="68">
        <v>45</v>
      </c>
      <c r="C54" s="72" t="s">
        <v>26</v>
      </c>
      <c r="D54" s="110"/>
      <c r="E54" s="110"/>
      <c r="F54" s="110"/>
      <c r="G54" s="110"/>
      <c r="H54" s="110"/>
      <c r="I54" s="110"/>
    </row>
    <row r="55" spans="2:9" ht="18.75" customHeight="1" x14ac:dyDescent="0.25">
      <c r="B55" s="111"/>
      <c r="C55" s="112"/>
      <c r="D55" s="30"/>
      <c r="E55" s="30"/>
      <c r="F55" s="30"/>
      <c r="G55" s="30"/>
      <c r="H55" s="30"/>
      <c r="I55" s="30"/>
    </row>
    <row r="57" spans="2:9" ht="27.75" customHeight="1" x14ac:dyDescent="0.25">
      <c r="C57" s="218" t="s">
        <v>498</v>
      </c>
      <c r="D57" s="220"/>
      <c r="E57" s="220"/>
      <c r="F57" s="220"/>
      <c r="G57" s="220"/>
      <c r="H57" s="220"/>
      <c r="I57" s="221"/>
    </row>
    <row r="58" spans="2:9" ht="15.75" customHeight="1" x14ac:dyDescent="0.25">
      <c r="C58" s="76">
        <v>1</v>
      </c>
      <c r="D58" s="76">
        <v>2</v>
      </c>
      <c r="E58" s="76">
        <v>3</v>
      </c>
      <c r="F58" s="76">
        <v>4</v>
      </c>
      <c r="G58" s="76">
        <v>5</v>
      </c>
      <c r="H58" s="76">
        <v>6</v>
      </c>
      <c r="I58" s="76">
        <v>7</v>
      </c>
    </row>
    <row r="59" spans="2:9" ht="54.75" customHeight="1" x14ac:dyDescent="0.25">
      <c r="B59" s="71" t="s">
        <v>57</v>
      </c>
      <c r="C59" s="72" t="s">
        <v>132</v>
      </c>
      <c r="D59" s="72" t="s">
        <v>453</v>
      </c>
      <c r="E59" s="72" t="s">
        <v>454</v>
      </c>
      <c r="F59" s="72" t="s">
        <v>460</v>
      </c>
      <c r="G59" s="72" t="s">
        <v>465</v>
      </c>
      <c r="H59" s="72" t="s">
        <v>470</v>
      </c>
      <c r="I59" s="72" t="s">
        <v>116</v>
      </c>
    </row>
    <row r="60" spans="2:9" x14ac:dyDescent="0.25">
      <c r="B60" s="68">
        <v>46</v>
      </c>
      <c r="C60" s="72" t="s">
        <v>5</v>
      </c>
      <c r="D60" s="110"/>
      <c r="E60" s="110"/>
      <c r="F60" s="110"/>
      <c r="G60" s="110"/>
      <c r="H60" s="110"/>
      <c r="I60" s="110"/>
    </row>
    <row r="61" spans="2:9" x14ac:dyDescent="0.25">
      <c r="B61" s="68">
        <v>47</v>
      </c>
      <c r="C61" s="72" t="s">
        <v>6</v>
      </c>
      <c r="D61" s="110"/>
      <c r="E61" s="110"/>
      <c r="F61" s="110"/>
      <c r="G61" s="110"/>
      <c r="H61" s="110"/>
      <c r="I61" s="110"/>
    </row>
    <row r="62" spans="2:9" x14ac:dyDescent="0.25">
      <c r="B62" s="68">
        <v>48</v>
      </c>
      <c r="C62" s="72" t="s">
        <v>7</v>
      </c>
      <c r="D62" s="110"/>
      <c r="E62" s="110"/>
      <c r="F62" s="110"/>
      <c r="G62" s="110"/>
      <c r="H62" s="110"/>
      <c r="I62" s="110"/>
    </row>
    <row r="63" spans="2:9" x14ac:dyDescent="0.25">
      <c r="B63" s="68">
        <v>49</v>
      </c>
      <c r="C63" s="72" t="s">
        <v>8</v>
      </c>
      <c r="D63" s="110"/>
      <c r="E63" s="110"/>
      <c r="F63" s="110"/>
      <c r="G63" s="110"/>
      <c r="H63" s="110"/>
      <c r="I63" s="110"/>
    </row>
    <row r="64" spans="2:9" x14ac:dyDescent="0.25">
      <c r="B64" s="68">
        <v>50</v>
      </c>
      <c r="C64" s="72" t="s">
        <v>9</v>
      </c>
      <c r="D64" s="110"/>
      <c r="E64" s="110"/>
      <c r="F64" s="110"/>
      <c r="G64" s="110"/>
      <c r="H64" s="110"/>
      <c r="I64" s="110"/>
    </row>
    <row r="65" spans="2:9" x14ac:dyDescent="0.25">
      <c r="B65" s="68">
        <v>51</v>
      </c>
      <c r="C65" s="72" t="s">
        <v>10</v>
      </c>
      <c r="D65" s="110"/>
      <c r="E65" s="110"/>
      <c r="F65" s="110"/>
      <c r="G65" s="110"/>
      <c r="H65" s="110"/>
      <c r="I65" s="110"/>
    </row>
    <row r="66" spans="2:9" x14ac:dyDescent="0.25">
      <c r="B66" s="68">
        <v>52</v>
      </c>
      <c r="C66" s="72" t="s">
        <v>11</v>
      </c>
      <c r="D66" s="110"/>
      <c r="E66" s="110"/>
      <c r="F66" s="110"/>
      <c r="G66" s="110"/>
      <c r="H66" s="110"/>
      <c r="I66" s="110"/>
    </row>
    <row r="67" spans="2:9" x14ac:dyDescent="0.25">
      <c r="B67" s="68">
        <v>53</v>
      </c>
      <c r="C67" s="72" t="s">
        <v>12</v>
      </c>
      <c r="D67" s="110"/>
      <c r="E67" s="110"/>
      <c r="F67" s="110"/>
      <c r="G67" s="110"/>
      <c r="H67" s="110"/>
      <c r="I67" s="110"/>
    </row>
    <row r="68" spans="2:9" x14ac:dyDescent="0.25">
      <c r="B68" s="68">
        <v>54</v>
      </c>
      <c r="C68" s="72" t="s">
        <v>13</v>
      </c>
      <c r="D68" s="110"/>
      <c r="E68" s="110"/>
      <c r="F68" s="110"/>
      <c r="G68" s="110"/>
      <c r="H68" s="110"/>
      <c r="I68" s="110"/>
    </row>
    <row r="69" spans="2:9" x14ac:dyDescent="0.25">
      <c r="B69" s="68">
        <v>55</v>
      </c>
      <c r="C69" s="72" t="s">
        <v>14</v>
      </c>
      <c r="D69" s="110"/>
      <c r="E69" s="110"/>
      <c r="F69" s="110"/>
      <c r="G69" s="110"/>
      <c r="H69" s="110"/>
      <c r="I69" s="110"/>
    </row>
    <row r="70" spans="2:9" x14ac:dyDescent="0.25">
      <c r="B70" s="68">
        <v>56</v>
      </c>
      <c r="C70" s="72" t="s">
        <v>15</v>
      </c>
      <c r="D70" s="110"/>
      <c r="E70" s="110"/>
      <c r="F70" s="110"/>
      <c r="G70" s="110"/>
      <c r="H70" s="110"/>
      <c r="I70" s="110"/>
    </row>
    <row r="71" spans="2:9" x14ac:dyDescent="0.25">
      <c r="B71" s="68">
        <v>57</v>
      </c>
      <c r="C71" s="72" t="s">
        <v>16</v>
      </c>
      <c r="D71" s="110"/>
      <c r="E71" s="110"/>
      <c r="F71" s="110"/>
      <c r="G71" s="110"/>
      <c r="H71" s="110"/>
      <c r="I71" s="110"/>
    </row>
    <row r="72" spans="2:9" x14ac:dyDescent="0.25">
      <c r="B72" s="68">
        <v>58</v>
      </c>
      <c r="C72" s="72" t="s">
        <v>17</v>
      </c>
      <c r="D72" s="110"/>
      <c r="E72" s="110"/>
      <c r="F72" s="110"/>
      <c r="G72" s="110"/>
      <c r="H72" s="110"/>
      <c r="I72" s="110"/>
    </row>
    <row r="73" spans="2:9" x14ac:dyDescent="0.25">
      <c r="B73" s="68">
        <v>59</v>
      </c>
      <c r="C73" s="72" t="s">
        <v>18</v>
      </c>
      <c r="D73" s="110"/>
      <c r="E73" s="110"/>
      <c r="F73" s="110"/>
      <c r="G73" s="110"/>
      <c r="H73" s="110"/>
      <c r="I73" s="110"/>
    </row>
    <row r="74" spans="2:9" x14ac:dyDescent="0.25">
      <c r="B74" s="68">
        <v>60</v>
      </c>
      <c r="C74" s="72" t="s">
        <v>19</v>
      </c>
      <c r="D74" s="110"/>
      <c r="E74" s="110"/>
      <c r="F74" s="110"/>
      <c r="G74" s="110"/>
      <c r="H74" s="110"/>
      <c r="I74" s="110"/>
    </row>
    <row r="75" spans="2:9" x14ac:dyDescent="0.25">
      <c r="B75" s="68">
        <v>61</v>
      </c>
      <c r="C75" s="72" t="s">
        <v>20</v>
      </c>
      <c r="D75" s="110"/>
      <c r="E75" s="110"/>
      <c r="F75" s="110"/>
      <c r="G75" s="110"/>
      <c r="H75" s="110"/>
      <c r="I75" s="110"/>
    </row>
    <row r="76" spans="2:9" x14ac:dyDescent="0.25">
      <c r="B76" s="68">
        <v>62</v>
      </c>
      <c r="C76" s="72" t="s">
        <v>21</v>
      </c>
      <c r="D76" s="110"/>
      <c r="E76" s="110"/>
      <c r="F76" s="110"/>
      <c r="G76" s="110"/>
      <c r="H76" s="110"/>
      <c r="I76" s="110"/>
    </row>
    <row r="77" spans="2:9" x14ac:dyDescent="0.25">
      <c r="B77" s="68">
        <v>63</v>
      </c>
      <c r="C77" s="72" t="s">
        <v>22</v>
      </c>
      <c r="D77" s="110"/>
      <c r="E77" s="110"/>
      <c r="F77" s="110"/>
      <c r="G77" s="110"/>
      <c r="H77" s="110"/>
      <c r="I77" s="110"/>
    </row>
    <row r="78" spans="2:9" x14ac:dyDescent="0.25">
      <c r="B78" s="68">
        <v>64</v>
      </c>
      <c r="C78" s="72" t="s">
        <v>23</v>
      </c>
      <c r="D78" s="110"/>
      <c r="E78" s="110"/>
      <c r="F78" s="110"/>
      <c r="G78" s="110"/>
      <c r="H78" s="110"/>
      <c r="I78" s="110"/>
    </row>
    <row r="79" spans="2:9" x14ac:dyDescent="0.25">
      <c r="B79" s="68">
        <v>65</v>
      </c>
      <c r="C79" s="72" t="s">
        <v>24</v>
      </c>
      <c r="D79" s="110"/>
      <c r="E79" s="110"/>
      <c r="F79" s="110"/>
      <c r="G79" s="110"/>
      <c r="H79" s="110"/>
      <c r="I79" s="110"/>
    </row>
    <row r="80" spans="2:9" x14ac:dyDescent="0.25">
      <c r="B80" s="68">
        <v>66</v>
      </c>
      <c r="C80" s="72" t="s">
        <v>25</v>
      </c>
      <c r="D80" s="110"/>
      <c r="E80" s="110"/>
      <c r="F80" s="110"/>
      <c r="G80" s="110"/>
      <c r="H80" s="110"/>
      <c r="I80" s="110"/>
    </row>
    <row r="81" spans="2:9" x14ac:dyDescent="0.25">
      <c r="B81" s="68">
        <v>67</v>
      </c>
      <c r="C81" s="72" t="s">
        <v>26</v>
      </c>
      <c r="D81" s="110"/>
      <c r="E81" s="110"/>
      <c r="F81" s="110"/>
      <c r="G81" s="110"/>
      <c r="H81" s="110"/>
      <c r="I81" s="110"/>
    </row>
  </sheetData>
  <mergeCells count="3">
    <mergeCell ref="C3:I3"/>
    <mergeCell ref="C30:I30"/>
    <mergeCell ref="C57:I57"/>
  </mergeCells>
  <pageMargins left="0.7" right="0.7" top="0.75" bottom="0.75" header="0.3" footer="0.3"/>
  <pageSetup orientation="portrait"/>
  <headerFooter>
    <oddHeader>&amp;R&amp;"Arial"&amp;10&amp;K000000 ECB-PUBLIC&amp;1#_x000D_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B00-000000000000}">
          <x14:formula1>
            <xm:f>'Drawdown _List'!$B$2:$B$4</xm:f>
          </x14:formula1>
          <xm:sqref>D6:D27 D33:D55 D60:D81</xm:sqref>
        </x14:dataValidation>
        <x14:dataValidation type="list" allowBlank="1" showInputMessage="1" showErrorMessage="1" xr:uid="{00000000-0002-0000-0B00-000001000000}">
          <x14:formula1>
            <xm:f>'Drawdown _List'!$B$6:$B$10</xm:f>
          </x14:formula1>
          <xm:sqref>E6:E27 E33:E55 E60:E81</xm:sqref>
        </x14:dataValidation>
        <x14:dataValidation type="list" allowBlank="1" showInputMessage="1" showErrorMessage="1" xr:uid="{00000000-0002-0000-0B00-000002000000}">
          <x14:formula1>
            <xm:f>'Drawdown _List'!$B$12:$B$17</xm:f>
          </x14:formula1>
          <xm:sqref>F6:F27 F33:F55 F60:F81</xm:sqref>
        </x14:dataValidation>
        <x14:dataValidation type="list" allowBlank="1" showInputMessage="1" showErrorMessage="1" xr:uid="{00000000-0002-0000-0B00-000003000000}">
          <x14:formula1>
            <xm:f>'Drawdown _List'!$B$19:$B$22</xm:f>
          </x14:formula1>
          <xm:sqref>G33:G55 G60:G81 G6:G7 G9:G27</xm:sqref>
        </x14:dataValidation>
        <x14:dataValidation type="list" allowBlank="1" showInputMessage="1" showErrorMessage="1" xr:uid="{00000000-0002-0000-0B00-000004000000}">
          <x14:formula1>
            <xm:f>'Drawdown _List'!$B$24:$B$26</xm:f>
          </x14:formula1>
          <xm:sqref>H33:H55 H60:H81 H6:H27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B1:B26"/>
  <sheetViews>
    <sheetView zoomScale="80" zoomScaleNormal="80" workbookViewId="0">
      <selection activeCell="F4" sqref="F4"/>
    </sheetView>
  </sheetViews>
  <sheetFormatPr defaultColWidth="9.109375" defaultRowHeight="13.8" x14ac:dyDescent="0.25"/>
  <cols>
    <col min="1" max="1" width="9.109375" style="13"/>
    <col min="2" max="2" width="90.44140625" style="13" customWidth="1"/>
    <col min="3" max="16384" width="9.109375" style="13"/>
  </cols>
  <sheetData>
    <row r="1" spans="2:2" ht="30" customHeight="1" x14ac:dyDescent="0.25">
      <c r="B1" s="157" t="s">
        <v>453</v>
      </c>
    </row>
    <row r="2" spans="2:2" ht="30" customHeight="1" x14ac:dyDescent="0.25">
      <c r="B2" s="158" t="s">
        <v>450</v>
      </c>
    </row>
    <row r="3" spans="2:2" x14ac:dyDescent="0.25">
      <c r="B3" s="158" t="s">
        <v>451</v>
      </c>
    </row>
    <row r="4" spans="2:2" x14ac:dyDescent="0.25">
      <c r="B4" s="158" t="s">
        <v>452</v>
      </c>
    </row>
    <row r="5" spans="2:2" ht="27.6" x14ac:dyDescent="0.25">
      <c r="B5" s="157" t="s">
        <v>454</v>
      </c>
    </row>
    <row r="6" spans="2:2" x14ac:dyDescent="0.25">
      <c r="B6" s="158" t="s">
        <v>455</v>
      </c>
    </row>
    <row r="7" spans="2:2" ht="30" customHeight="1" x14ac:dyDescent="0.25">
      <c r="B7" s="158" t="s">
        <v>456</v>
      </c>
    </row>
    <row r="8" spans="2:2" ht="27.6" x14ac:dyDescent="0.25">
      <c r="B8" s="158" t="s">
        <v>457</v>
      </c>
    </row>
    <row r="9" spans="2:2" ht="30" customHeight="1" x14ac:dyDescent="0.25">
      <c r="B9" s="158" t="s">
        <v>458</v>
      </c>
    </row>
    <row r="10" spans="2:2" x14ac:dyDescent="0.25">
      <c r="B10" s="158" t="s">
        <v>459</v>
      </c>
    </row>
    <row r="11" spans="2:2" ht="27.6" x14ac:dyDescent="0.25">
      <c r="B11" s="157" t="s">
        <v>460</v>
      </c>
    </row>
    <row r="12" spans="2:2" x14ac:dyDescent="0.25">
      <c r="B12" s="158" t="s">
        <v>461</v>
      </c>
    </row>
    <row r="13" spans="2:2" ht="30" customHeight="1" x14ac:dyDescent="0.25">
      <c r="B13" s="158" t="s">
        <v>462</v>
      </c>
    </row>
    <row r="14" spans="2:2" ht="38.25" customHeight="1" x14ac:dyDescent="0.25">
      <c r="B14" s="158" t="s">
        <v>225</v>
      </c>
    </row>
    <row r="15" spans="2:2" ht="30" customHeight="1" x14ac:dyDescent="0.25">
      <c r="B15" s="158" t="s">
        <v>463</v>
      </c>
    </row>
    <row r="16" spans="2:2" x14ac:dyDescent="0.25">
      <c r="B16" s="158" t="s">
        <v>468</v>
      </c>
    </row>
    <row r="17" spans="2:2" x14ac:dyDescent="0.25">
      <c r="B17" s="158" t="s">
        <v>464</v>
      </c>
    </row>
    <row r="18" spans="2:2" x14ac:dyDescent="0.25">
      <c r="B18" s="157" t="s">
        <v>465</v>
      </c>
    </row>
    <row r="19" spans="2:2" x14ac:dyDescent="0.25">
      <c r="B19" s="158" t="s">
        <v>466</v>
      </c>
    </row>
    <row r="20" spans="2:2" x14ac:dyDescent="0.25">
      <c r="B20" s="158" t="s">
        <v>467</v>
      </c>
    </row>
    <row r="21" spans="2:2" x14ac:dyDescent="0.25">
      <c r="B21" s="158" t="s">
        <v>471</v>
      </c>
    </row>
    <row r="22" spans="2:2" x14ac:dyDescent="0.25">
      <c r="B22" s="158" t="s">
        <v>469</v>
      </c>
    </row>
    <row r="23" spans="2:2" ht="30" customHeight="1" x14ac:dyDescent="0.25">
      <c r="B23" s="157" t="s">
        <v>470</v>
      </c>
    </row>
    <row r="24" spans="2:2" x14ac:dyDescent="0.25">
      <c r="B24" s="158" t="s">
        <v>226</v>
      </c>
    </row>
    <row r="25" spans="2:2" x14ac:dyDescent="0.25">
      <c r="B25" s="158" t="s">
        <v>227</v>
      </c>
    </row>
    <row r="26" spans="2:2" x14ac:dyDescent="0.25">
      <c r="B26" s="158" t="s">
        <v>228</v>
      </c>
    </row>
  </sheetData>
  <pageMargins left="0.7" right="0.7" top="0.75" bottom="0.75" header="0.3" footer="0.3"/>
  <headerFooter>
    <oddHeader>&amp;R&amp;"Arial"&amp;10&amp;K000000 ECB-PUBLIC&amp;1#_x000D_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Instrukcije</vt:lpstr>
      <vt:lpstr>Input</vt:lpstr>
      <vt:lpstr>M1_Upitnik</vt:lpstr>
      <vt:lpstr>M1_Questionnaire_Answers</vt:lpstr>
      <vt:lpstr>M2_Metrika1</vt:lpstr>
      <vt:lpstr>M2_Metrika2</vt:lpstr>
      <vt:lpstr>M3_TR_ST_CR</vt:lpstr>
      <vt:lpstr>M3_TR_LT_CR_inputs</vt:lpstr>
      <vt:lpstr>Drawdown _List</vt:lpstr>
      <vt:lpstr>M3_PR_FL_CR</vt:lpstr>
      <vt:lpstr>M3_op_rep_procjena</vt:lpstr>
      <vt:lpstr>Answers</vt:lpstr>
      <vt:lpstr>Drop-downs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European Central Bank</dc:creator>
  <cp:keywords/>
  <dc:description/>
  <cp:lastModifiedBy>Rizvan Mehmedbašić</cp:lastModifiedBy>
  <cp:revision/>
  <dcterms:created xsi:type="dcterms:W3CDTF">2021-03-03T15:35:48Z</dcterms:created>
  <dcterms:modified xsi:type="dcterms:W3CDTF">2025-07-10T14:21:29Z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56ac5-41a5-4345-a037-477d50cd8e4f_Enabled">
    <vt:lpwstr>true</vt:lpwstr>
  </property>
  <property fmtid="{D5CDD505-2E9C-101B-9397-08002B2CF9AE}" pid="3" name="MSIP_Label_98056ac5-41a5-4345-a037-477d50cd8e4f_SetDate">
    <vt:lpwstr>2024-07-10T16:13:14Z</vt:lpwstr>
  </property>
  <property fmtid="{D5CDD505-2E9C-101B-9397-08002B2CF9AE}" pid="4" name="MSIP_Label_98056ac5-41a5-4345-a037-477d50cd8e4f_Method">
    <vt:lpwstr>Privileged</vt:lpwstr>
  </property>
  <property fmtid="{D5CDD505-2E9C-101B-9397-08002B2CF9AE}" pid="5" name="MSIP_Label_98056ac5-41a5-4345-a037-477d50cd8e4f_Name">
    <vt:lpwstr>ECB-PUBLIC - Label</vt:lpwstr>
  </property>
  <property fmtid="{D5CDD505-2E9C-101B-9397-08002B2CF9AE}" pid="6" name="MSIP_Label_98056ac5-41a5-4345-a037-477d50cd8e4f_SiteId">
    <vt:lpwstr>b84ee435-4816-49d2-8d92-e740dbda4064</vt:lpwstr>
  </property>
  <property fmtid="{D5CDD505-2E9C-101B-9397-08002B2CF9AE}" pid="7" name="MSIP_Label_98056ac5-41a5-4345-a037-477d50cd8e4f_ActionId">
    <vt:lpwstr>ab714b51-f054-429c-b7ff-f46c1cbc6a54</vt:lpwstr>
  </property>
  <property fmtid="{D5CDD505-2E9C-101B-9397-08002B2CF9AE}" pid="8" name="MSIP_Label_98056ac5-41a5-4345-a037-477d50cd8e4f_ContentBits">
    <vt:lpwstr>1</vt:lpwstr>
  </property>
</Properties>
</file>