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6A9752F3-3499-4EDC-8280-58A342C06BC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verview of charts" sheetId="80" r:id="rId1"/>
    <sheet name="Chart 1" sheetId="89" r:id="rId2"/>
    <sheet name="Chart 2" sheetId="90" r:id="rId3"/>
    <sheet name="Chart 3" sheetId="91" r:id="rId4"/>
    <sheet name="Chart 4" sheetId="55" r:id="rId5"/>
    <sheet name="Chart 5" sheetId="2" r:id="rId6"/>
    <sheet name="Chart 6" sheetId="3" r:id="rId7"/>
    <sheet name="Chart 7" sheetId="79" r:id="rId8"/>
    <sheet name="Chart 8" sheetId="4" r:id="rId9"/>
    <sheet name="Chart 9" sheetId="5" r:id="rId10"/>
    <sheet name="Chart 10" sheetId="6" r:id="rId11"/>
    <sheet name="Chart 11" sheetId="7" r:id="rId12"/>
    <sheet name="Chart 12" sheetId="8" r:id="rId13"/>
    <sheet name="Chart 13" sheetId="9" r:id="rId14"/>
    <sheet name="Chart 14" sheetId="81" r:id="rId15"/>
    <sheet name="Chart 15" sheetId="82" r:id="rId16"/>
    <sheet name="Chart 16" sheetId="86" r:id="rId17"/>
    <sheet name="Chart 17" sheetId="87" r:id="rId18"/>
    <sheet name="Chart 18" sheetId="88" r:id="rId19"/>
  </sheets>
  <definedNames>
    <definedName name="_Hlk24466834" localSheetId="9">'Chart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7" l="1"/>
  <c r="D12" i="87"/>
  <c r="C174" i="89" l="1"/>
  <c r="C173" i="89"/>
  <c r="C172" i="89"/>
  <c r="C171" i="89"/>
  <c r="C170" i="89"/>
  <c r="C169" i="89"/>
  <c r="C168" i="89"/>
  <c r="C167" i="89"/>
  <c r="C166" i="89"/>
  <c r="C165" i="89"/>
  <c r="C164" i="89"/>
  <c r="C163" i="89"/>
  <c r="C162" i="89"/>
  <c r="C161" i="89"/>
  <c r="C160" i="89"/>
  <c r="C159" i="89"/>
  <c r="C158" i="89"/>
  <c r="C157" i="89"/>
  <c r="C156" i="89"/>
  <c r="C155" i="89"/>
  <c r="C154" i="89"/>
  <c r="C153" i="89"/>
  <c r="C152" i="89"/>
  <c r="C151" i="89"/>
  <c r="C150" i="89"/>
  <c r="C149" i="89"/>
  <c r="C148" i="89"/>
  <c r="C147" i="89"/>
  <c r="C146" i="89"/>
  <c r="C145" i="89"/>
  <c r="C144" i="89"/>
  <c r="C143" i="89"/>
  <c r="C142" i="89"/>
  <c r="C141" i="89"/>
  <c r="C140" i="89"/>
  <c r="C139" i="89"/>
  <c r="C138" i="89"/>
  <c r="C137" i="89"/>
  <c r="C136" i="89"/>
  <c r="C135" i="89"/>
  <c r="C134" i="89"/>
  <c r="C133" i="89"/>
  <c r="C132" i="89"/>
  <c r="C131" i="89"/>
  <c r="C130" i="89"/>
  <c r="C129" i="89"/>
  <c r="C128" i="89"/>
  <c r="C127" i="89"/>
  <c r="C126" i="89"/>
  <c r="C125" i="89"/>
  <c r="C124" i="89"/>
  <c r="C123" i="89"/>
  <c r="C122" i="89"/>
  <c r="C121" i="89"/>
  <c r="C120" i="89"/>
  <c r="C119" i="89"/>
  <c r="C118" i="89"/>
  <c r="C117" i="89"/>
  <c r="C116" i="89"/>
  <c r="C115" i="89"/>
  <c r="C114" i="89"/>
  <c r="C113" i="89"/>
  <c r="C112" i="89"/>
  <c r="C111" i="89"/>
  <c r="C110" i="89"/>
  <c r="C109" i="89"/>
  <c r="C108" i="89"/>
  <c r="C107" i="89"/>
  <c r="C106" i="89"/>
  <c r="C105" i="89"/>
  <c r="C104" i="89"/>
  <c r="C103" i="89"/>
  <c r="C102" i="89"/>
  <c r="C101" i="89"/>
  <c r="C100" i="89"/>
  <c r="C99" i="89"/>
  <c r="C98" i="89"/>
  <c r="C97" i="89"/>
  <c r="C96" i="89"/>
  <c r="C95" i="89"/>
  <c r="C94" i="89"/>
  <c r="C93" i="89"/>
  <c r="C92" i="89"/>
  <c r="C91" i="89"/>
  <c r="C90" i="89"/>
  <c r="C89" i="89"/>
  <c r="C88" i="89"/>
  <c r="C87" i="89"/>
  <c r="C86" i="89"/>
  <c r="C85" i="89"/>
  <c r="C84" i="89"/>
  <c r="C83" i="89"/>
  <c r="C82" i="89"/>
  <c r="C81" i="89"/>
  <c r="C80" i="89"/>
  <c r="C79" i="89"/>
  <c r="C78" i="89"/>
  <c r="C77" i="89"/>
  <c r="C76" i="89"/>
  <c r="C75" i="89"/>
  <c r="C74" i="89"/>
  <c r="C73" i="89"/>
  <c r="C72" i="89"/>
  <c r="C71" i="89"/>
  <c r="C70" i="89"/>
  <c r="C69" i="89"/>
  <c r="C68" i="89"/>
  <c r="C67" i="89"/>
  <c r="C66" i="89"/>
  <c r="C65" i="89"/>
  <c r="C64" i="89"/>
  <c r="C63" i="89"/>
  <c r="C62" i="89"/>
  <c r="C61" i="89"/>
  <c r="C60" i="89"/>
  <c r="C59" i="89"/>
  <c r="C58" i="89"/>
  <c r="C57" i="89"/>
  <c r="C56" i="89"/>
  <c r="C55" i="89"/>
  <c r="C54" i="89"/>
  <c r="E10" i="88"/>
  <c r="D10" i="88"/>
  <c r="E13" i="82"/>
  <c r="D13" i="82"/>
  <c r="E7" i="8"/>
  <c r="F7" i="8"/>
  <c r="G7" i="8"/>
  <c r="H7" i="8"/>
  <c r="D7" i="8"/>
  <c r="H9" i="6"/>
  <c r="G9" i="6"/>
  <c r="F9" i="6"/>
  <c r="E9" i="6"/>
  <c r="D9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<sst xmlns="http://schemas.openxmlformats.org/spreadsheetml/2006/main" count="416" uniqueCount="196">
  <si>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</si>
  <si>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</si>
  <si>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</si>
  <si>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</si>
  <si>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</si>
  <si>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</si>
  <si>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</si>
  <si>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</si>
  <si>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</si>
  <si>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</si>
  <si>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</si>
  <si>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</si>
  <si>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</si>
  <si>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</si>
  <si>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</si>
  <si>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</si>
  <si>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</si>
  <si>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31.12.2020.</t>
  </si>
  <si>
    <t>- % -</t>
  </si>
  <si>
    <t>12/2017</t>
  </si>
  <si>
    <t>12/2018</t>
  </si>
  <si>
    <t>12/2019</t>
  </si>
  <si>
    <t>12/2020</t>
  </si>
  <si>
    <t>3</t>
  </si>
  <si>
    <t>4</t>
  </si>
  <si>
    <t>5</t>
  </si>
  <si>
    <t>6</t>
  </si>
  <si>
    <t>BiH</t>
  </si>
  <si>
    <t>31.12.2018.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</si>
  <si>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</si>
  <si>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</si>
  <si>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</si>
  <si>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</si>
  <si>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</si>
  <si>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</si>
  <si>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</si>
  <si>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</si>
  <si>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</si>
  <si>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</si>
  <si>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</si>
  <si>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</si>
  <si>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</si>
  <si>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</si>
  <si>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</si>
  <si>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</si>
  <si>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</si>
  <si>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</si>
  <si>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</si>
  <si>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</si>
  <si>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</si>
  <si>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</si>
  <si>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</si>
  <si>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</si>
  <si>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</si>
  <si>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</si>
  <si>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</si>
  <si>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</si>
  <si>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</si>
  <si>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</si>
  <si>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</si>
  <si>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</si>
  <si>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</si>
  <si>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</si>
  <si>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</si>
  <si>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</si>
  <si>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>11.</t>
  </si>
  <si>
    <t>12.</t>
  </si>
  <si>
    <t>6/2021</t>
  </si>
  <si>
    <t>9/2021</t>
  </si>
  <si>
    <t>3/2020</t>
  </si>
  <si>
    <t>6/2020</t>
  </si>
  <si>
    <t>9/2020</t>
  </si>
  <si>
    <t>Riksbank</t>
  </si>
  <si>
    <t>ECB MRO*</t>
  </si>
  <si>
    <t>SNB*</t>
  </si>
  <si>
    <t>Riksbank key interest rates</t>
  </si>
  <si>
    <t>31.12.2021.</t>
  </si>
  <si>
    <t>12/2021</t>
  </si>
  <si>
    <t>13.</t>
  </si>
  <si>
    <t>1.7.2021.</t>
  </si>
  <si>
    <t>2.8.2021.</t>
  </si>
  <si>
    <t>2.9.2021.</t>
  </si>
  <si>
    <t>1.10.2021.</t>
  </si>
  <si>
    <t>1.11.2021.</t>
  </si>
  <si>
    <t>1.12.2021.</t>
  </si>
  <si>
    <t>%</t>
  </si>
  <si>
    <t xml:space="preserve"> NPL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</si>
  <si>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</si>
  <si>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</si>
  <si>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</si>
  <si>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</si>
  <si>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</si>
  <si>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</si>
  <si>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</si>
  <si>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</si>
  <si>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</si>
  <si>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</si>
  <si>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</si>
  <si>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</si>
  <si>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</si>
  <si>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ROE</t>
  </si>
  <si>
    <t>ROA</t>
  </si>
  <si>
    <t>30.06.2022.</t>
  </si>
  <si>
    <t>14.</t>
  </si>
  <si>
    <t>Dec 2021</t>
  </si>
  <si>
    <t>06/2022</t>
  </si>
  <si>
    <t>3/2022</t>
  </si>
  <si>
    <t>6/2022</t>
  </si>
  <si>
    <t>15.</t>
  </si>
  <si>
    <t>3.1.2022.</t>
  </si>
  <si>
    <t>1.2.2022.</t>
  </si>
  <si>
    <t>1.3.2022.</t>
  </si>
  <si>
    <t>1.4.2022.</t>
  </si>
  <si>
    <t>2.5.2022.</t>
  </si>
  <si>
    <t>1.6.2022.</t>
  </si>
  <si>
    <t>30.6.2022.</t>
  </si>
  <si>
    <t>17,1</t>
  </si>
  <si>
    <t>19,7</t>
  </si>
  <si>
    <t>-</t>
  </si>
  <si>
    <t>Chart 2: NPL ratio and capital ratio in banks in the EU</t>
  </si>
  <si>
    <t>No.</t>
  </si>
  <si>
    <t>Tier 1 capital ratio</t>
  </si>
  <si>
    <t>Total capital ratio</t>
  </si>
  <si>
    <t>Chart 1: Main interest rates of major central banks</t>
  </si>
  <si>
    <t>FED effective rate</t>
  </si>
  <si>
    <t>Charts:</t>
  </si>
  <si>
    <t>Chart 3: ROE and ROA of banks in the EU</t>
  </si>
  <si>
    <t>Chart 4: Structure of foreign capital by countries (share in %)</t>
  </si>
  <si>
    <t>Date</t>
  </si>
  <si>
    <t>Other countries</t>
  </si>
  <si>
    <t>Saudi Arabia</t>
  </si>
  <si>
    <t>Slovenia</t>
  </si>
  <si>
    <t>UAE</t>
  </si>
  <si>
    <t>Germany</t>
  </si>
  <si>
    <t>Croatia</t>
  </si>
  <si>
    <t>Turkey</t>
  </si>
  <si>
    <t>Austria</t>
  </si>
  <si>
    <t>USA</t>
  </si>
  <si>
    <t>Russia</t>
  </si>
  <si>
    <t>Italy</t>
  </si>
  <si>
    <t xml:space="preserve">Chart 5: Structure of foreign capital by countries - residence of the group, (share in %) </t>
  </si>
  <si>
    <t>Assets</t>
  </si>
  <si>
    <t>Loans</t>
  </si>
  <si>
    <t>Deposits</t>
  </si>
  <si>
    <t>Chart 6: Herfindahl index of concentration in assets, loans and deposits</t>
  </si>
  <si>
    <t>Chart 7: Concentration ratios for five biggest banks - CR5: assets, loans and deposits</t>
  </si>
  <si>
    <t>Categories</t>
  </si>
  <si>
    <t>Country</t>
  </si>
  <si>
    <t>Chart 8: Structure of investments in securities according to the criterion of country of issuer</t>
  </si>
  <si>
    <t>France</t>
  </si>
  <si>
    <t>Description</t>
  </si>
  <si>
    <t>Chart 9: Total deposits</t>
  </si>
  <si>
    <t xml:space="preserve">Retail deposits </t>
  </si>
  <si>
    <t>Corporate deposits</t>
  </si>
  <si>
    <t>Chart 10: Loan-to-deposit ratio</t>
  </si>
  <si>
    <t>Loans (BAM 000)</t>
  </si>
  <si>
    <t>Deposits (BAM 000)</t>
  </si>
  <si>
    <t>Loans/Deposits (% )</t>
  </si>
  <si>
    <t>-  BAM 000 -</t>
  </si>
  <si>
    <t xml:space="preserve">Chart 11: Total retail savings </t>
  </si>
  <si>
    <t>Total retail savings</t>
  </si>
  <si>
    <t xml:space="preserve">Chart 12: Loans </t>
  </si>
  <si>
    <t>Retail loans</t>
  </si>
  <si>
    <t>Corporate loans</t>
  </si>
  <si>
    <t xml:space="preserve">Chart 13: Share of NPLs in loans	</t>
  </si>
  <si>
    <t>NPL/Total loans</t>
  </si>
  <si>
    <t>Corporate</t>
  </si>
  <si>
    <t>Retail</t>
  </si>
  <si>
    <t>Total</t>
  </si>
  <si>
    <t>Chart 13: Share of NPLs in loans</t>
  </si>
  <si>
    <t>- in BAM million -</t>
  </si>
  <si>
    <t>Capital</t>
  </si>
  <si>
    <t>Microloans</t>
  </si>
  <si>
    <t>Chart 14: Assets, microloans and capital by years</t>
  </si>
  <si>
    <t>Sector</t>
  </si>
  <si>
    <t>Chart 15:  Sector structure of microloans (comparative overview)</t>
  </si>
  <si>
    <t>Services</t>
  </si>
  <si>
    <t>Trade</t>
  </si>
  <si>
    <t>Agriculture</t>
  </si>
  <si>
    <t>Production</t>
  </si>
  <si>
    <t>Housing needs</t>
  </si>
  <si>
    <t>Other</t>
  </si>
  <si>
    <t>Chart 16: Portfolio quality indicators</t>
  </si>
  <si>
    <t>PAR&gt;30 days</t>
  </si>
  <si>
    <t>Annual write off rate</t>
  </si>
  <si>
    <t>- in % -</t>
  </si>
  <si>
    <t>Leasing object</t>
  </si>
  <si>
    <t>Chart 17:  Structure of financial leasing receivables (comparative overview)</t>
  </si>
  <si>
    <t>Passenger vehicles</t>
  </si>
  <si>
    <t>Business vehicles</t>
  </si>
  <si>
    <t>Machines and equipment</t>
  </si>
  <si>
    <t>Real estate</t>
  </si>
  <si>
    <t>Number of foreclosed objects</t>
  </si>
  <si>
    <t>Appraised value of foreclosed objects                                            (BAM 000)</t>
  </si>
  <si>
    <t>Chart 18:  Structure of the appraised market value of foreclosed leasing objects and number of foreclosed objects</t>
  </si>
  <si>
    <t>Chart 5: Structure of foreign capital by countries - residence of the group (share 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</si>
</sst>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0.000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rgb="FF2E74B5"/>
      <name val="Arial"/>
      <family val="2"/>
    </font>
    <font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50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7" borderId="0" applyNumberFormat="0" applyBorder="0" applyAlignment="0" applyProtection="0"/>
    <xf numFmtId="0" fontId="52" fillId="10" borderId="0" applyNumberFormat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21" borderId="0" applyNumberFormat="0" applyBorder="0" applyAlignment="0" applyProtection="0"/>
    <xf numFmtId="0" fontId="54" fillId="5" borderId="0" applyNumberFormat="0" applyBorder="0" applyAlignment="0" applyProtection="0"/>
    <xf numFmtId="0" fontId="55" fillId="22" borderId="4" applyNumberFormat="0" applyAlignment="0" applyProtection="0"/>
    <xf numFmtId="0" fontId="56" fillId="23" borderId="5" applyNumberFormat="0" applyAlignment="0" applyProtection="0"/>
    <xf numFmtId="0" fontId="57" fillId="0" borderId="0" applyNumberFormat="0" applyFill="0" applyBorder="0" applyAlignment="0" applyProtection="0"/>
    <xf numFmtId="0" fontId="58" fillId="6" borderId="0" applyNumberFormat="0" applyBorder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1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62" fillId="9" borderId="4" applyNumberFormat="0" applyAlignment="0" applyProtection="0"/>
    <xf numFmtId="0" fontId="63" fillId="0" borderId="9" applyNumberFormat="0" applyFill="0" applyAlignment="0" applyProtection="0"/>
    <xf numFmtId="0" fontId="64" fillId="24" borderId="0" applyNumberFormat="0" applyBorder="0" applyAlignment="0" applyProtection="0"/>
    <xf numFmtId="0" fontId="32" fillId="25" borderId="10" applyNumberFormat="0" applyFont="0" applyAlignment="0" applyProtection="0"/>
    <xf numFmtId="0" fontId="65" fillId="22" borderId="11" applyNumberFormat="0" applyAlignment="0" applyProtection="0"/>
    <xf numFmtId="0" fontId="66" fillId="0" borderId="0" applyNumberFormat="0" applyFill="0" applyBorder="0" applyAlignment="0" applyProtection="0"/>
    <xf numFmtId="0" fontId="67" fillId="0" borderId="12" applyNumberFormat="0" applyFill="0" applyAlignment="0" applyProtection="0"/>
    <xf numFmtId="0" fontId="68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69" fillId="0" borderId="0"/>
    <xf numFmtId="0" fontId="7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06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top"/>
    </xf>
    <xf numFmtId="3" fontId="38" fillId="2" borderId="0" xfId="0" applyNumberFormat="1" applyFont="1" applyFill="1"/>
    <xf numFmtId="0" fontId="38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40" fillId="2" borderId="0" xfId="0" applyFont="1" applyFill="1" applyAlignment="1">
      <alignment horizontal="left" vertical="top"/>
    </xf>
    <xf numFmtId="164" fontId="40" fillId="2" borderId="0" xfId="0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/>
    </xf>
    <xf numFmtId="49" fontId="42" fillId="3" borderId="0" xfId="0" applyNumberFormat="1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49" fontId="44" fillId="3" borderId="0" xfId="0" applyNumberFormat="1" applyFont="1" applyFill="1" applyAlignment="1">
      <alignment horizontal="center" vertical="center"/>
    </xf>
    <xf numFmtId="0" fontId="38" fillId="2" borderId="0" xfId="0" applyFont="1" applyFill="1"/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right"/>
    </xf>
    <xf numFmtId="0" fontId="39" fillId="3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top" wrapText="1"/>
    </xf>
    <xf numFmtId="3" fontId="40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4" fillId="3" borderId="0" xfId="0" applyFont="1" applyFill="1" applyAlignment="1">
      <alignment horizontal="center" vertical="center" wrapText="1"/>
    </xf>
    <xf numFmtId="49" fontId="42" fillId="3" borderId="0" xfId="3" applyNumberFormat="1" applyFont="1" applyFill="1" applyAlignment="1">
      <alignment horizontal="center" vertical="center"/>
    </xf>
    <xf numFmtId="49" fontId="45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8" fillId="2" borderId="0" xfId="3" applyNumberFormat="1" applyFont="1" applyFill="1" applyAlignment="1">
      <alignment horizontal="right" vertical="center"/>
    </xf>
    <xf numFmtId="0" fontId="42" fillId="3" borderId="0" xfId="0" applyFont="1" applyFill="1" applyAlignment="1">
      <alignment horizontal="center"/>
    </xf>
    <xf numFmtId="3" fontId="40" fillId="2" borderId="0" xfId="4" applyNumberFormat="1" applyFont="1" applyFill="1" applyAlignment="1">
      <alignment horizontal="right"/>
    </xf>
    <xf numFmtId="165" fontId="38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8" fillId="2" borderId="0" xfId="0" applyFont="1" applyFill="1" applyAlignment="1">
      <alignment horizontal="center"/>
    </xf>
    <xf numFmtId="3" fontId="38" fillId="2" borderId="0" xfId="0" applyNumberFormat="1" applyFont="1" applyFill="1" applyAlignment="1">
      <alignment vertical="center"/>
    </xf>
    <xf numFmtId="0" fontId="5" fillId="0" borderId="0" xfId="7"/>
    <xf numFmtId="164" fontId="38" fillId="2" borderId="0" xfId="0" applyNumberFormat="1" applyFont="1" applyFill="1"/>
    <xf numFmtId="164" fontId="38" fillId="2" borderId="0" xfId="0" applyNumberFormat="1" applyFont="1" applyFill="1" applyAlignment="1">
      <alignment horizontal="right"/>
    </xf>
    <xf numFmtId="3" fontId="38" fillId="2" borderId="0" xfId="0" applyNumberFormat="1" applyFont="1" applyFill="1" applyAlignment="1">
      <alignment horizontal="right" vertical="center"/>
    </xf>
    <xf numFmtId="49" fontId="46" fillId="0" borderId="1" xfId="0" applyNumberFormat="1" applyFont="1" applyBorder="1" applyAlignment="1">
      <alignment horizontal="right"/>
    </xf>
    <xf numFmtId="2" fontId="38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0" fontId="34" fillId="2" borderId="0" xfId="0" applyFont="1" applyFill="1" applyAlignment="1">
      <alignment vertical="center"/>
    </xf>
    <xf numFmtId="0" fontId="34" fillId="2" borderId="0" xfId="5" applyFont="1" applyFill="1"/>
    <xf numFmtId="0" fontId="37" fillId="0" borderId="0" xfId="0" applyFont="1"/>
    <xf numFmtId="14" fontId="35" fillId="3" borderId="0" xfId="5" applyNumberFormat="1" applyFont="1" applyFill="1" applyAlignment="1">
      <alignment horizontal="center" vertical="center" wrapText="1"/>
    </xf>
    <xf numFmtId="0" fontId="35" fillId="3" borderId="0" xfId="5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wrapText="1"/>
    </xf>
    <xf numFmtId="14" fontId="47" fillId="0" borderId="1" xfId="5" applyNumberFormat="1" applyFont="1" applyBorder="1"/>
    <xf numFmtId="0" fontId="47" fillId="0" borderId="1" xfId="5" applyFont="1" applyBorder="1"/>
    <xf numFmtId="14" fontId="37" fillId="2" borderId="0" xfId="0" applyNumberFormat="1" applyFont="1" applyFill="1"/>
    <xf numFmtId="0" fontId="37" fillId="2" borderId="0" xfId="0" applyFont="1" applyFill="1"/>
    <xf numFmtId="2" fontId="37" fillId="2" borderId="0" xfId="0" applyNumberFormat="1" applyFont="1" applyFill="1"/>
    <xf numFmtId="166" fontId="48" fillId="2" borderId="0" xfId="0" applyNumberFormat="1" applyFont="1" applyFill="1"/>
    <xf numFmtId="0" fontId="37" fillId="2" borderId="0" xfId="0" applyFont="1" applyFill="1" applyAlignment="1">
      <alignment wrapText="1"/>
    </xf>
    <xf numFmtId="4" fontId="37" fillId="2" borderId="0" xfId="0" applyNumberFormat="1" applyFont="1" applyFill="1"/>
    <xf numFmtId="14" fontId="37" fillId="2" borderId="0" xfId="0" applyNumberFormat="1" applyFont="1" applyFill="1" applyAlignment="1">
      <alignment horizontal="right"/>
    </xf>
    <xf numFmtId="49" fontId="38" fillId="2" borderId="0" xfId="4" applyNumberFormat="1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center" vertical="top"/>
    </xf>
    <xf numFmtId="49" fontId="38" fillId="2" borderId="0" xfId="4" applyNumberFormat="1" applyFont="1" applyFill="1" applyAlignment="1">
      <alignment horizontal="center"/>
    </xf>
    <xf numFmtId="0" fontId="42" fillId="3" borderId="0" xfId="4" applyFont="1" applyFill="1" applyAlignment="1">
      <alignment horizontal="center" vertical="center"/>
    </xf>
    <xf numFmtId="0" fontId="16" fillId="0" borderId="0" xfId="1"/>
    <xf numFmtId="0" fontId="37" fillId="2" borderId="0" xfId="0" applyFont="1" applyFill="1" applyAlignment="1">
      <alignment horizontal="right"/>
    </xf>
    <xf numFmtId="0" fontId="49" fillId="0" borderId="0" xfId="0" applyFont="1" applyAlignment="1">
      <alignment vertical="top" wrapText="1"/>
    </xf>
    <xf numFmtId="0" fontId="20" fillId="0" borderId="1" xfId="0" applyFont="1" applyBorder="1"/>
    <xf numFmtId="0" fontId="34" fillId="0" borderId="1" xfId="0" applyFont="1" applyBorder="1" applyAlignment="1">
      <alignment horizontal="center"/>
    </xf>
    <xf numFmtId="0" fontId="35" fillId="3" borderId="0" xfId="6" applyFont="1" applyFill="1" applyAlignment="1">
      <alignment horizontal="center" vertical="center"/>
    </xf>
    <xf numFmtId="0" fontId="35" fillId="3" borderId="0" xfId="6" applyFont="1" applyFill="1" applyAlignment="1">
      <alignment horizontal="center" vertical="center" wrapText="1"/>
    </xf>
    <xf numFmtId="0" fontId="42" fillId="3" borderId="0" xfId="6" applyFont="1" applyFill="1" applyAlignment="1">
      <alignment horizontal="center" vertical="center"/>
    </xf>
    <xf numFmtId="0" fontId="42" fillId="3" borderId="0" xfId="6" applyFont="1" applyFill="1" applyAlignment="1">
      <alignment horizontal="center" vertical="center" wrapText="1"/>
    </xf>
    <xf numFmtId="49" fontId="38" fillId="2" borderId="0" xfId="6" quotePrefix="1" applyNumberFormat="1" applyFont="1" applyFill="1"/>
    <xf numFmtId="165" fontId="38" fillId="2" borderId="0" xfId="1" applyNumberFormat="1" applyFont="1" applyFill="1" applyBorder="1" applyAlignment="1">
      <alignment horizontal="center" vertical="center"/>
    </xf>
    <xf numFmtId="2" fontId="38" fillId="2" borderId="0" xfId="1" applyNumberFormat="1" applyFont="1" applyFill="1" applyBorder="1" applyAlignment="1">
      <alignment horizontal="center" vertical="center"/>
    </xf>
    <xf numFmtId="49" fontId="38" fillId="2" borderId="0" xfId="6" applyNumberFormat="1" applyFont="1" applyFill="1"/>
    <xf numFmtId="0" fontId="46" fillId="0" borderId="1" xfId="0" applyFont="1" applyBorder="1" applyAlignment="1">
      <alignment horizontal="center"/>
    </xf>
    <xf numFmtId="0" fontId="38" fillId="2" borderId="0" xfId="4" applyFont="1" applyFill="1" applyAlignment="1">
      <alignment horizontal="center"/>
    </xf>
    <xf numFmtId="165" fontId="38" fillId="2" borderId="0" xfId="4" applyNumberFormat="1" applyFont="1" applyFill="1" applyAlignment="1">
      <alignment horizontal="center"/>
    </xf>
    <xf numFmtId="165" fontId="38" fillId="2" borderId="0" xfId="6" applyNumberFormat="1" applyFont="1" applyFill="1" applyAlignment="1">
      <alignment horizontal="center" vertical="center"/>
    </xf>
    <xf numFmtId="0" fontId="38" fillId="2" borderId="0" xfId="6" applyFont="1" applyFill="1" applyAlignment="1">
      <alignment horizontal="center" vertical="center"/>
    </xf>
    <xf numFmtId="49" fontId="38" fillId="2" borderId="0" xfId="6" quotePrefix="1" applyNumberFormat="1" applyFont="1" applyFill="1" applyAlignment="1">
      <alignment horizontal="left"/>
    </xf>
    <xf numFmtId="165" fontId="38" fillId="2" borderId="0" xfId="11" applyNumberFormat="1" applyFont="1" applyFill="1" applyAlignment="1">
      <alignment horizontal="center" vertical="center"/>
    </xf>
    <xf numFmtId="165" fontId="38" fillId="2" borderId="0" xfId="10" applyNumberFormat="1" applyFont="1" applyFill="1" applyAlignment="1">
      <alignment horizontal="center" vertical="center"/>
    </xf>
    <xf numFmtId="3" fontId="51" fillId="2" borderId="0" xfId="13" applyNumberFormat="1" applyFont="1" applyFill="1" applyAlignment="1">
      <alignment horizontal="right"/>
    </xf>
    <xf numFmtId="0" fontId="51" fillId="2" borderId="0" xfId="13" applyFont="1" applyFill="1" applyAlignment="1">
      <alignment horizontal="center"/>
    </xf>
    <xf numFmtId="165" fontId="51" fillId="2" borderId="0" xfId="13" applyNumberFormat="1" applyFont="1" applyFill="1" applyAlignment="1">
      <alignment horizontal="center"/>
    </xf>
    <xf numFmtId="3" fontId="38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5" fillId="0" borderId="0" xfId="0" applyNumberFormat="1" applyFont="1" applyAlignment="1">
      <alignment horizontal="right"/>
    </xf>
    <xf numFmtId="14" fontId="37" fillId="0" borderId="0" xfId="0" applyNumberFormat="1" applyFont="1"/>
    <xf numFmtId="2" fontId="37" fillId="0" borderId="0" xfId="0" applyNumberFormat="1" applyFont="1"/>
    <xf numFmtId="165" fontId="38" fillId="2" borderId="0" xfId="6" quotePrefix="1" applyNumberFormat="1" applyFont="1" applyFill="1" applyAlignment="1">
      <alignment horizontal="center"/>
    </xf>
    <xf numFmtId="0" fontId="43" fillId="0" borderId="1" xfId="0" applyFont="1" applyBorder="1" applyAlignment="1">
      <alignment horizontal="right" vertical="center"/>
    </xf>
    <xf numFmtId="0" fontId="34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left" vertical="center" wrapText="1"/>
    </xf>
    <xf numFmtId="49" fontId="34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</cellXfs>
  <cellStyles count="63">
    <cellStyle name="20% - Accent1 2" xfId="14" xr:uid="{00000000-0005-0000-0000-000000000000}"/>
    <cellStyle name="20% - Accent2 2" xfId="15" xr:uid="{00000000-0005-0000-0000-000001000000}"/>
    <cellStyle name="20% - Accent3 2" xfId="16" xr:uid="{00000000-0005-0000-0000-000002000000}"/>
    <cellStyle name="20% - Accent4 2" xfId="17" xr:uid="{00000000-0005-0000-0000-000003000000}"/>
    <cellStyle name="20% - Accent5 2" xfId="18" xr:uid="{00000000-0005-0000-0000-000004000000}"/>
    <cellStyle name="20% - Accent6 2" xfId="19" xr:uid="{00000000-0005-0000-0000-000005000000}"/>
    <cellStyle name="40% - Accent1 2" xfId="20" xr:uid="{00000000-0005-0000-0000-000006000000}"/>
    <cellStyle name="40% - Accent2 2" xfId="21" xr:uid="{00000000-0005-0000-0000-000007000000}"/>
    <cellStyle name="40% - Accent3 2" xfId="22" xr:uid="{00000000-0005-0000-0000-000008000000}"/>
    <cellStyle name="40% - Accent4 2" xfId="23" xr:uid="{00000000-0005-0000-0000-000009000000}"/>
    <cellStyle name="40% - Accent5 2" xfId="24" xr:uid="{00000000-0005-0000-0000-00000A000000}"/>
    <cellStyle name="40% - Accent6 2" xfId="25" xr:uid="{00000000-0005-0000-0000-00000B000000}"/>
    <cellStyle name="60% - Accent1 2" xfId="26" xr:uid="{00000000-0005-0000-0000-00000C000000}"/>
    <cellStyle name="60% - Accent2 2" xfId="27" xr:uid="{00000000-0005-0000-0000-00000D000000}"/>
    <cellStyle name="60% - Accent3 2" xfId="28" xr:uid="{00000000-0005-0000-0000-00000E000000}"/>
    <cellStyle name="60% - Accent4 2" xfId="29" xr:uid="{00000000-0005-0000-0000-00000F000000}"/>
    <cellStyle name="60% - Accent5 2" xfId="30" xr:uid="{00000000-0005-0000-0000-000010000000}"/>
    <cellStyle name="60% - Accent6 2" xfId="31" xr:uid="{00000000-0005-0000-0000-000011000000}"/>
    <cellStyle name="Accent1 2" xfId="32" xr:uid="{00000000-0005-0000-0000-000012000000}"/>
    <cellStyle name="Accent2 2" xfId="33" xr:uid="{00000000-0005-0000-0000-000013000000}"/>
    <cellStyle name="Accent3 2" xfId="34" xr:uid="{00000000-0005-0000-0000-000014000000}"/>
    <cellStyle name="Accent4 2" xfId="35" xr:uid="{00000000-0005-0000-0000-000015000000}"/>
    <cellStyle name="Accent5 2" xfId="36" xr:uid="{00000000-0005-0000-0000-000016000000}"/>
    <cellStyle name="Accent6 2" xfId="37" xr:uid="{00000000-0005-0000-0000-000017000000}"/>
    <cellStyle name="Bad 2" xfId="38" xr:uid="{00000000-0005-0000-0000-000018000000}"/>
    <cellStyle name="Calculation 2" xfId="39" xr:uid="{00000000-0005-0000-0000-000019000000}"/>
    <cellStyle name="Check Cell 2" xfId="40" xr:uid="{00000000-0005-0000-0000-00001A000000}"/>
    <cellStyle name="Comma 2" xfId="56" xr:uid="{00000000-0005-0000-0000-00001B000000}"/>
    <cellStyle name="Explanatory Text 2" xfId="41" xr:uid="{00000000-0005-0000-0000-00001C000000}"/>
    <cellStyle name="Good 2" xfId="42" xr:uid="{00000000-0005-0000-0000-00001D000000}"/>
    <cellStyle name="Heading 1 2" xfId="43" xr:uid="{00000000-0005-0000-0000-00001E000000}"/>
    <cellStyle name="Heading 2 2" xfId="44" xr:uid="{00000000-0005-0000-0000-00001F000000}"/>
    <cellStyle name="Heading 3 2" xfId="45" xr:uid="{00000000-0005-0000-0000-000020000000}"/>
    <cellStyle name="Heading 4 2" xfId="46" xr:uid="{00000000-0005-0000-0000-000021000000}"/>
    <cellStyle name="Hyperlink" xfId="1" builtinId="8"/>
    <cellStyle name="Hyperlink 2" xfId="10" xr:uid="{00000000-0005-0000-0000-000023000000}"/>
    <cellStyle name="Input 2" xfId="47" xr:uid="{00000000-0005-0000-0000-000024000000}"/>
    <cellStyle name="Linked Cell 2" xfId="48" xr:uid="{00000000-0005-0000-0000-000025000000}"/>
    <cellStyle name="Neutral 2" xfId="49" xr:uid="{00000000-0005-0000-0000-000026000000}"/>
    <cellStyle name="Normal" xfId="0" builtinId="0"/>
    <cellStyle name="Normal 10" xfId="61" xr:uid="{00000000-0005-0000-0000-000028000000}"/>
    <cellStyle name="Normal 11" xfId="62" xr:uid="{00000000-0005-0000-0000-000029000000}"/>
    <cellStyle name="Normal 2" xfId="5" xr:uid="{00000000-0005-0000-0000-00002A000000}"/>
    <cellStyle name="Normal 2 2" xfId="4" xr:uid="{00000000-0005-0000-0000-00002B000000}"/>
    <cellStyle name="Normal 3" xfId="6" xr:uid="{00000000-0005-0000-0000-00002C000000}"/>
    <cellStyle name="Normal 3 2" xfId="57" xr:uid="{00000000-0005-0000-0000-00002D000000}"/>
    <cellStyle name="Normal 4" xfId="7" xr:uid="{00000000-0005-0000-0000-00002E000000}"/>
    <cellStyle name="Normal 5" xfId="8" xr:uid="{00000000-0005-0000-0000-00002F000000}"/>
    <cellStyle name="Normal 6" xfId="9" xr:uid="{00000000-0005-0000-0000-000030000000}"/>
    <cellStyle name="Normal 7" xfId="13" xr:uid="{00000000-0005-0000-0000-000031000000}"/>
    <cellStyle name="Normal 8" xfId="58" xr:uid="{00000000-0005-0000-0000-000032000000}"/>
    <cellStyle name="Normal 9" xfId="59" xr:uid="{00000000-0005-0000-0000-000033000000}"/>
    <cellStyle name="Normal_Pril.4 31.03.01" xfId="3" xr:uid="{00000000-0005-0000-0000-000034000000}"/>
    <cellStyle name="Note 2" xfId="50" xr:uid="{00000000-0005-0000-0000-000035000000}"/>
    <cellStyle name="Output 2" xfId="51" xr:uid="{00000000-0005-0000-0000-000036000000}"/>
    <cellStyle name="Percent" xfId="2" builtinId="5"/>
    <cellStyle name="Percent 2" xfId="11" xr:uid="{00000000-0005-0000-0000-000038000000}"/>
    <cellStyle name="Percent 3" xfId="12" xr:uid="{00000000-0005-0000-0000-000039000000}"/>
    <cellStyle name="Percent 4" xfId="55" xr:uid="{00000000-0005-0000-0000-00003A000000}"/>
    <cellStyle name="Percent 5" xfId="60" xr:uid="{00000000-0005-0000-0000-00003B000000}"/>
    <cellStyle name="Title 2" xfId="52" xr:uid="{00000000-0005-0000-0000-00003C000000}"/>
    <cellStyle name="Total 2" xfId="53" xr:uid="{00000000-0005-0000-0000-00003D000000}"/>
    <cellStyle name="Warning Text 2" xfId="54" xr:uid="{00000000-0005-0000-0000-00003E000000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char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D2C570-4AFF-4F81-AC26-F50A8221D6EE}"/>
            </a:ext>
          </a:extLst>
        </xdr:cNvPr>
        <xdr:cNvSpPr/>
      </xdr:nvSpPr>
      <xdr:spPr>
        <a:xfrm>
          <a:off x="74676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</xdr:row>
      <xdr:rowOff>28575</xdr:rowOff>
    </xdr:from>
    <xdr:to>
      <xdr:col>28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9A21A-1B20-4579-85FE-67373173FFAF}"/>
            </a:ext>
          </a:extLst>
        </xdr:cNvPr>
        <xdr:cNvSpPr/>
      </xdr:nvSpPr>
      <xdr:spPr>
        <a:xfrm>
          <a:off x="66294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37076-B532-4988-8758-029F0748671F}"/>
            </a:ext>
          </a:extLst>
        </xdr:cNvPr>
        <xdr:cNvSpPr/>
      </xdr:nvSpPr>
      <xdr:spPr>
        <a:xfrm>
          <a:off x="5181600" y="8096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C5:F21" totalsRowShown="0" headerRowDxfId="6" dataDxfId="4" headerRowBorderDxfId="5" headerRowCellStyle="Normal 2 2" dataCellStyle="Normal 2 2">
  <tableColumns count="4">
    <tableColumn id="1" xr3:uid="{00000000-0010-0000-0000-000001000000}" name="NPL/Total loans" dataDxfId="3" dataCellStyle="Normal 2 2"/>
    <tableColumn id="2" xr3:uid="{00000000-0010-0000-0000-000002000000}" name="Corporate" dataDxfId="2" dataCellStyle="Normal 2 2"/>
    <tableColumn id="3" xr3:uid="{00000000-0010-0000-0000-000003000000}" name="Retail" dataDxfId="1" dataCellStyle="Normal 2 2"/>
    <tableColumn id="4" xr3:uid="{00000000-0010-0000-0000-000004000000}" name="Total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6"/>
  <sheetViews>
    <sheetView tabSelected="1" zoomScaleNormal="100" workbookViewId="0"/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125</v>
      </c>
      <c r="B1" s="32"/>
    </row>
    <row r="2" spans="1:2">
      <c r="A2" s="32"/>
      <c r="B2" s="162" t="s">
        <v>123</v>
      </c>
    </row>
    <row r="3" spans="1:2">
      <c r="A3" s="32"/>
      <c r="B3" s="162" t="s">
        <v>119</v>
      </c>
    </row>
    <row r="4" spans="1:2">
      <c r="A4" s="32"/>
      <c r="B4" s="162" t="s">
        <v>126</v>
      </c>
    </row>
    <row r="5" spans="1:2">
      <c r="A5" s="32"/>
      <c r="B5" s="162" t="s">
        <v>127</v>
      </c>
    </row>
    <row r="6" spans="1:2">
      <c r="A6" s="32"/>
      <c r="B6" s="162" t="s">
        <v>140</v>
      </c>
    </row>
    <row r="7" spans="1:2">
      <c r="A7" s="32"/>
      <c r="B7" s="162" t="s">
        <v>144</v>
      </c>
    </row>
    <row r="8" spans="1:2">
      <c r="A8" s="32"/>
      <c r="B8" s="162" t="s">
        <v>145</v>
      </c>
    </row>
    <row r="9" spans="1:2">
      <c r="A9" s="32"/>
      <c r="B9" s="162" t="s">
        <v>148</v>
      </c>
    </row>
    <row r="10" spans="1:2">
      <c r="A10" s="32"/>
      <c r="B10" s="162" t="s">
        <v>151</v>
      </c>
    </row>
    <row r="11" spans="1:2">
      <c r="A11" s="32"/>
      <c r="B11" s="162" t="s">
        <v>154</v>
      </c>
    </row>
    <row r="12" spans="1:2">
      <c r="A12" s="32"/>
      <c r="B12" s="162" t="s">
        <v>159</v>
      </c>
    </row>
    <row r="13" spans="1:2">
      <c r="A13" s="32"/>
      <c r="B13" s="162" t="s">
        <v>161</v>
      </c>
    </row>
    <row r="14" spans="1:2">
      <c r="A14" s="32"/>
      <c r="B14" s="162" t="s">
        <v>169</v>
      </c>
    </row>
    <row r="15" spans="1:2">
      <c r="A15" s="32"/>
      <c r="B15" s="162" t="s">
        <v>173</v>
      </c>
    </row>
    <row r="16" spans="1:2">
      <c r="A16" s="32"/>
      <c r="B16" s="162" t="s">
        <v>175</v>
      </c>
    </row>
    <row r="17" spans="1:2">
      <c r="A17" s="32"/>
      <c r="B17" s="162" t="s">
        <v>182</v>
      </c>
    </row>
    <row r="18" spans="1:2">
      <c r="A18" s="32"/>
      <c r="B18" s="162" t="s">
        <v>187</v>
      </c>
    </row>
    <row r="19" spans="1:2">
      <c r="A19" s="32"/>
      <c r="B19" s="162" t="s">
        <v>194</v>
      </c>
    </row>
    <row r="20" spans="1:2">
      <c r="A20" s="32"/>
      <c r="B20" s="33"/>
    </row>
    <row r="21" spans="1:2">
      <c r="A21" s="32"/>
      <c r="B21" s="33"/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3"/>
    </row>
    <row r="50" spans="1:2">
      <c r="A50" s="32"/>
      <c r="B50" s="33"/>
    </row>
    <row r="51" spans="1:2">
      <c r="A51" s="32"/>
      <c r="B51" s="33"/>
    </row>
    <row r="52" spans="1:2">
      <c r="A52" s="32"/>
      <c r="B52" s="39"/>
    </row>
    <row r="53" spans="1:2">
      <c r="A53" s="32"/>
      <c r="B53" s="39"/>
    </row>
    <row r="54" spans="1:2">
      <c r="A54" s="32"/>
      <c r="B54" s="39"/>
    </row>
    <row r="55" spans="1:2">
      <c r="A55" s="32"/>
      <c r="B55" s="39"/>
    </row>
    <row r="56" spans="1:2">
      <c r="A56" s="32"/>
      <c r="B56" s="40"/>
    </row>
  </sheetData>
  <hyperlinks>
    <hyperlink ref="B7" location="'Chart 6'!A1" display="Chart 6: Herfindahl index of concentration in assets, loans and deposits" xr:uid="{00000000-0004-0000-0000-000000000000}"/>
    <hyperlink ref="B8" location="'Chart 7'!A1" display="Chart 7: Concentration ratios for five biggest banks - CR5: assets, loans and deposits" xr:uid="{00000000-0004-0000-0000-000001000000}"/>
    <hyperlink ref="B9" location="'Chart 8'!A1" display="Chart 8: Structure of investments in securities according to the criterion of country of issuer" xr:uid="{00000000-0004-0000-0000-000002000000}"/>
    <hyperlink ref="B10" location="'Chart 9'!A1" display="Chart 9: Total deposits" xr:uid="{00000000-0004-0000-0000-000003000000}"/>
    <hyperlink ref="B11" location="'Chart 10'!A1" display="Chart 10: Loan-to-deposit ratio" xr:uid="{00000000-0004-0000-0000-000004000000}"/>
    <hyperlink ref="B12" location="'Chart 11'!A1" display="Chart 11: Total retail savings " xr:uid="{00000000-0004-0000-0000-000005000000}"/>
    <hyperlink ref="B13" location="'Chart 12'!A1" display="Chart 12: Loans " xr:uid="{00000000-0004-0000-0000-000006000000}"/>
    <hyperlink ref="B14" location="'Chart 13'!A1" display="Chart 13: Share of NPLs in loans" xr:uid="{00000000-0004-0000-0000-000007000000}"/>
    <hyperlink ref="B6" location="'Chart 5'!A1" display="Chart 5: Structure of foreign capital by countries - residence of the group, (share in %) " xr:uid="{00000000-0004-0000-0000-000008000000}"/>
    <hyperlink ref="B5" location="'Chart 4'!A1" display="Chart 4: Structure of foreign capital by countries (share in %)" xr:uid="{00000000-0004-0000-0000-000009000000}"/>
    <hyperlink ref="B15" location="'Chart 14'!A1" display="Chart 14: Assets, microloans and capital by years" xr:uid="{00000000-0004-0000-0000-00000A000000}"/>
    <hyperlink ref="B16" location="'Chart 15'!A1" display="Chart 15:  Sector structure of microloans (comparative overview)" xr:uid="{00000000-0004-0000-0000-00000B000000}"/>
    <hyperlink ref="B17" location="'Chart 16'!A1" display="Chart 16: Portfolio quality indicators" xr:uid="{00000000-0004-0000-0000-00000C000000}"/>
    <hyperlink ref="B18" location="'Chart 17'!A1" display="Chart 17:  Structure of financial leasing receivables (comparative overview)" xr:uid="{00000000-0004-0000-0000-00000D000000}"/>
    <hyperlink ref="B19" location="'Chart 18'!A1" display="Chart 18:  Structure of the appraised market value of foreclosed leasing objects and number of foreclosed objects" xr:uid="{00000000-0004-0000-0000-00000E000000}"/>
    <hyperlink ref="B2" location="'Chart 1'!A1" display="Chart 1: Main interest rates of major central banks" xr:uid="{00000000-0004-0000-0000-00000F000000}"/>
    <hyperlink ref="B3" location="'Chart 2'!A1" display="Chart 2: NPL ratio and capital ratio in banks in the EU" xr:uid="{00000000-0004-0000-0000-000010000000}"/>
    <hyperlink ref="B4" location="'Chart 3'!A1" display="Chart 3: ROE and ROA of banks in the EU" xr:uid="{00000000-0004-0000-0000-000011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J11"/>
  <sheetViews>
    <sheetView workbookViewId="0">
      <selection activeCell="H21" sqref="H21"/>
    </sheetView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5" t="s">
        <v>2</v>
      </c>
      <c r="C4" s="96"/>
      <c r="D4" s="96"/>
      <c r="E4" s="96"/>
      <c r="F4" s="96"/>
      <c r="G4" s="96"/>
      <c r="H4" s="194" t="s">
        <v>158</v>
      </c>
    </row>
    <row r="5" spans="2:10" ht="24.95" customHeight="1" thickTop="1">
      <c r="B5" s="196" t="s">
        <v>151</v>
      </c>
      <c r="C5" s="196"/>
      <c r="D5" s="196"/>
      <c r="E5" s="196"/>
      <c r="F5" s="196"/>
      <c r="G5" s="196"/>
      <c r="H5" s="196"/>
    </row>
    <row r="6" spans="2:10" ht="15" customHeight="1">
      <c r="B6" s="81" t="s">
        <v>120</v>
      </c>
      <c r="C6" s="82" t="s">
        <v>150</v>
      </c>
      <c r="D6" s="82" t="s">
        <v>28</v>
      </c>
      <c r="E6" s="82" t="s">
        <v>6</v>
      </c>
      <c r="F6" s="82" t="s">
        <v>17</v>
      </c>
      <c r="G6" s="82" t="s">
        <v>76</v>
      </c>
      <c r="H6" s="82" t="s">
        <v>102</v>
      </c>
    </row>
    <row r="7" spans="2:10">
      <c r="B7" s="86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  <c r="H7" s="87">
        <v>7</v>
      </c>
    </row>
    <row r="8" spans="2:10" ht="15.75">
      <c r="B8" s="94" t="s">
        <v>7</v>
      </c>
      <c r="C8" s="90" t="s">
        <v>143</v>
      </c>
      <c r="D8" s="93">
        <f>D9+D10</f>
        <v>17604487</v>
      </c>
      <c r="E8" s="93">
        <f>E9+E10</f>
        <v>19414294</v>
      </c>
      <c r="F8" s="107">
        <f>F9+F10</f>
        <v>19660862</v>
      </c>
      <c r="G8" s="93">
        <f>G9+G10</f>
        <v>21184952</v>
      </c>
      <c r="H8" s="93">
        <f>H9+H10</f>
        <v>21610906</v>
      </c>
    </row>
    <row r="9" spans="2:10" ht="15.75">
      <c r="B9" s="94" t="s">
        <v>8</v>
      </c>
      <c r="C9" s="106" t="s">
        <v>152</v>
      </c>
      <c r="D9" s="93">
        <v>9071061</v>
      </c>
      <c r="E9" s="93">
        <v>9877414</v>
      </c>
      <c r="F9" s="107">
        <v>10236559</v>
      </c>
      <c r="G9" s="93">
        <v>10832483</v>
      </c>
      <c r="H9" s="93">
        <v>10278477</v>
      </c>
      <c r="J9" s="4"/>
    </row>
    <row r="10" spans="2:10" ht="15.75">
      <c r="B10" s="94" t="s">
        <v>9</v>
      </c>
      <c r="C10" s="106" t="s">
        <v>153</v>
      </c>
      <c r="D10" s="93">
        <v>8533426</v>
      </c>
      <c r="E10" s="93">
        <v>9536880</v>
      </c>
      <c r="F10" s="107">
        <v>9424303</v>
      </c>
      <c r="G10" s="93">
        <v>10352469</v>
      </c>
      <c r="H10" s="93">
        <v>11332429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K29"/>
  <sheetViews>
    <sheetView workbookViewId="0">
      <selection activeCell="J2" sqref="J2"/>
    </sheetView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80"/>
      <c r="C3" s="117" t="s">
        <v>3</v>
      </c>
      <c r="D3" s="96"/>
      <c r="E3" s="96"/>
      <c r="F3" s="96"/>
      <c r="G3" s="96"/>
      <c r="H3" s="96"/>
    </row>
    <row r="4" spans="2:11" ht="24.95" customHeight="1" thickTop="1">
      <c r="B4" s="196" t="s">
        <v>154</v>
      </c>
      <c r="C4" s="196"/>
      <c r="D4" s="196"/>
      <c r="E4" s="196"/>
      <c r="F4" s="196"/>
      <c r="G4" s="196"/>
      <c r="H4" s="196"/>
    </row>
    <row r="5" spans="2:11" ht="19.5" customHeight="1">
      <c r="B5" s="81" t="s">
        <v>120</v>
      </c>
      <c r="C5" s="114" t="s">
        <v>150</v>
      </c>
      <c r="D5" s="114" t="s">
        <v>28</v>
      </c>
      <c r="E5" s="114" t="s">
        <v>6</v>
      </c>
      <c r="F5" s="114" t="s">
        <v>17</v>
      </c>
      <c r="G5" s="114" t="s">
        <v>76</v>
      </c>
      <c r="H5" s="114" t="s">
        <v>102</v>
      </c>
    </row>
    <row r="6" spans="2:11">
      <c r="B6" s="86">
        <v>1</v>
      </c>
      <c r="C6" s="118">
        <v>2</v>
      </c>
      <c r="D6" s="118">
        <v>3</v>
      </c>
      <c r="E6" s="118">
        <v>4</v>
      </c>
      <c r="F6" s="118">
        <v>5</v>
      </c>
      <c r="G6" s="118">
        <v>6</v>
      </c>
      <c r="H6" s="118">
        <v>7</v>
      </c>
    </row>
    <row r="7" spans="2:11" ht="15.75">
      <c r="B7" s="94" t="s">
        <v>7</v>
      </c>
      <c r="C7" s="115" t="s">
        <v>155</v>
      </c>
      <c r="D7" s="116">
        <v>14325634</v>
      </c>
      <c r="E7" s="116">
        <v>15220759</v>
      </c>
      <c r="F7" s="116">
        <v>15254651</v>
      </c>
      <c r="G7" s="93">
        <v>15890821</v>
      </c>
      <c r="H7" s="93">
        <v>16143030</v>
      </c>
    </row>
    <row r="8" spans="2:11" ht="15.75">
      <c r="B8" s="94" t="s">
        <v>8</v>
      </c>
      <c r="C8" s="111" t="s">
        <v>156</v>
      </c>
      <c r="D8" s="112">
        <v>17604487</v>
      </c>
      <c r="E8" s="112">
        <v>19414294</v>
      </c>
      <c r="F8" s="113">
        <v>19660862</v>
      </c>
      <c r="G8" s="93">
        <v>21184952</v>
      </c>
      <c r="H8" s="93">
        <v>21610906</v>
      </c>
    </row>
    <row r="9" spans="2:11" ht="15.75">
      <c r="B9" s="94" t="s">
        <v>9</v>
      </c>
      <c r="C9" s="111" t="s">
        <v>157</v>
      </c>
      <c r="D9" s="98">
        <f>D7/D8%</f>
        <v>81.374901750900207</v>
      </c>
      <c r="E9" s="98">
        <f>E7/E8%</f>
        <v>78.399755355512795</v>
      </c>
      <c r="F9" s="98">
        <f>F7/F8%</f>
        <v>77.588922601664166</v>
      </c>
      <c r="G9" s="91">
        <f>G7/G8%</f>
        <v>75.009945738843314</v>
      </c>
      <c r="H9" s="91">
        <f>H7/H8%</f>
        <v>74.698534156781761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15"/>
      <c r="E11" s="22"/>
      <c r="F11" s="15"/>
      <c r="G11" s="25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4"/>
      <c r="C17" s="64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4"/>
      <c r="D18" s="64"/>
      <c r="E18" s="66"/>
      <c r="F18" s="23"/>
      <c r="G18" s="66"/>
      <c r="H18" s="15"/>
      <c r="J18" s="4"/>
      <c r="K18" s="14"/>
    </row>
    <row r="19" spans="2:11" ht="15.75">
      <c r="B19" s="60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60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60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60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4"/>
      <c r="C23" s="64"/>
      <c r="D23" s="15"/>
      <c r="E23" s="22"/>
      <c r="F23" s="15"/>
      <c r="G23" s="22"/>
      <c r="H23" s="15"/>
      <c r="J23" s="4"/>
      <c r="K23" s="14"/>
    </row>
    <row r="24" spans="2:11" ht="15.75">
      <c r="B24" s="60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4"/>
      <c r="C25" s="64"/>
      <c r="D25" s="67"/>
      <c r="E25" s="68"/>
      <c r="F25" s="67"/>
      <c r="G25" s="64"/>
      <c r="H25" s="67"/>
      <c r="J25" s="4"/>
      <c r="K25" s="14"/>
    </row>
    <row r="26" spans="2:11" ht="15.75" customHeight="1">
      <c r="B26" s="64"/>
      <c r="C26" s="64"/>
      <c r="D26" s="67"/>
      <c r="E26" s="68"/>
      <c r="F26" s="67"/>
      <c r="G26" s="64"/>
      <c r="H26" s="67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C14"/>
  <sheetViews>
    <sheetView topLeftCell="I1" workbookViewId="0">
      <selection activeCell="AC4" sqref="AC4"/>
    </sheetView>
  </sheetViews>
  <sheetFormatPr defaultColWidth="9.140625" defaultRowHeight="15"/>
  <cols>
    <col min="1" max="1" width="4.42578125" customWidth="1"/>
    <col min="2" max="2" width="20.7109375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</cols>
  <sheetData>
    <row r="2" spans="2:29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9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29" ht="16.5" thickBot="1">
      <c r="C4" s="187"/>
      <c r="D4" s="3"/>
      <c r="E4" s="3"/>
      <c r="F4" s="3"/>
      <c r="G4" s="3"/>
      <c r="H4" s="3"/>
      <c r="I4" s="3"/>
      <c r="J4" s="3"/>
      <c r="K4" s="3"/>
      <c r="L4" s="3"/>
      <c r="O4" s="188"/>
      <c r="W4" s="189"/>
      <c r="AC4" s="190" t="s">
        <v>158</v>
      </c>
    </row>
    <row r="5" spans="2:29" ht="24.95" customHeight="1" thickTop="1">
      <c r="B5" s="203" t="s">
        <v>159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</row>
    <row r="6" spans="2:29" ht="15.75">
      <c r="B6" s="81" t="s">
        <v>29</v>
      </c>
      <c r="C6" s="121" t="s">
        <v>30</v>
      </c>
      <c r="D6" s="121" t="s">
        <v>31</v>
      </c>
      <c r="E6" s="121" t="s">
        <v>32</v>
      </c>
      <c r="F6" s="121" t="s">
        <v>33</v>
      </c>
      <c r="G6" s="121" t="s">
        <v>34</v>
      </c>
      <c r="H6" s="121" t="s">
        <v>35</v>
      </c>
      <c r="I6" s="121" t="s">
        <v>36</v>
      </c>
      <c r="J6" s="121" t="s">
        <v>37</v>
      </c>
      <c r="K6" s="121" t="s">
        <v>19</v>
      </c>
      <c r="L6" s="121" t="s">
        <v>38</v>
      </c>
      <c r="M6" s="121" t="s">
        <v>39</v>
      </c>
      <c r="N6" s="121" t="s">
        <v>40</v>
      </c>
      <c r="O6" s="121" t="s">
        <v>20</v>
      </c>
      <c r="P6" s="121" t="s">
        <v>41</v>
      </c>
      <c r="Q6" s="121" t="s">
        <v>42</v>
      </c>
      <c r="R6" s="121" t="s">
        <v>43</v>
      </c>
      <c r="S6" s="121" t="s">
        <v>21</v>
      </c>
      <c r="T6" s="121" t="s">
        <v>44</v>
      </c>
      <c r="U6" s="121" t="s">
        <v>45</v>
      </c>
      <c r="V6" s="121" t="s">
        <v>46</v>
      </c>
      <c r="W6" s="121" t="s">
        <v>22</v>
      </c>
      <c r="X6" s="121" t="s">
        <v>64</v>
      </c>
      <c r="Y6" s="121" t="s">
        <v>67</v>
      </c>
      <c r="Z6" s="122" t="s">
        <v>68</v>
      </c>
      <c r="AA6" s="122" t="s">
        <v>77</v>
      </c>
      <c r="AB6" s="122" t="s">
        <v>106</v>
      </c>
      <c r="AC6" s="122" t="s">
        <v>107</v>
      </c>
    </row>
    <row r="7" spans="2:29">
      <c r="B7" s="86">
        <v>1</v>
      </c>
      <c r="C7" s="119" t="s">
        <v>47</v>
      </c>
      <c r="D7" s="119" t="s">
        <v>23</v>
      </c>
      <c r="E7" s="119" t="s">
        <v>24</v>
      </c>
      <c r="F7" s="119" t="s">
        <v>25</v>
      </c>
      <c r="G7" s="119" t="s">
        <v>26</v>
      </c>
      <c r="H7" s="119" t="s">
        <v>48</v>
      </c>
      <c r="I7" s="119" t="s">
        <v>49</v>
      </c>
      <c r="J7" s="119" t="s">
        <v>50</v>
      </c>
      <c r="K7" s="119" t="s">
        <v>51</v>
      </c>
      <c r="L7" s="119" t="s">
        <v>52</v>
      </c>
      <c r="M7" s="119" t="s">
        <v>53</v>
      </c>
      <c r="N7" s="119" t="s">
        <v>54</v>
      </c>
      <c r="O7" s="119" t="s">
        <v>55</v>
      </c>
      <c r="P7" s="119" t="s">
        <v>56</v>
      </c>
      <c r="Q7" s="119" t="s">
        <v>57</v>
      </c>
      <c r="R7" s="119" t="s">
        <v>58</v>
      </c>
      <c r="S7" s="119" t="s">
        <v>59</v>
      </c>
      <c r="T7" s="119" t="s">
        <v>60</v>
      </c>
      <c r="U7" s="119" t="s">
        <v>61</v>
      </c>
      <c r="V7" s="119" t="s">
        <v>62</v>
      </c>
      <c r="W7" s="119" t="s">
        <v>63</v>
      </c>
      <c r="X7" s="86">
        <v>23</v>
      </c>
      <c r="Y7" s="86">
        <v>24</v>
      </c>
      <c r="Z7" s="125">
        <v>25</v>
      </c>
      <c r="AA7" s="125">
        <v>26</v>
      </c>
      <c r="AB7" s="125">
        <v>27</v>
      </c>
      <c r="AC7" s="125">
        <v>28</v>
      </c>
    </row>
    <row r="8" spans="2:29" ht="32.25" customHeight="1">
      <c r="B8" s="123" t="s">
        <v>160</v>
      </c>
      <c r="C8" s="124">
        <v>7313720</v>
      </c>
      <c r="D8" s="124">
        <v>7494205</v>
      </c>
      <c r="E8" s="124">
        <v>7582167</v>
      </c>
      <c r="F8" s="124">
        <v>7650941</v>
      </c>
      <c r="G8" s="124">
        <v>7983365</v>
      </c>
      <c r="H8" s="124">
        <v>8084501</v>
      </c>
      <c r="I8" s="124">
        <v>8120067</v>
      </c>
      <c r="J8" s="124">
        <v>8137608</v>
      </c>
      <c r="K8" s="124">
        <v>8250280</v>
      </c>
      <c r="L8" s="124">
        <v>8447595</v>
      </c>
      <c r="M8" s="124">
        <v>8588020</v>
      </c>
      <c r="N8" s="124">
        <v>8708538</v>
      </c>
      <c r="O8" s="124">
        <v>8804099</v>
      </c>
      <c r="P8" s="124">
        <v>9059081</v>
      </c>
      <c r="Q8" s="124">
        <v>9192737</v>
      </c>
      <c r="R8" s="124">
        <v>9321866</v>
      </c>
      <c r="S8" s="124">
        <v>9573449</v>
      </c>
      <c r="T8" s="124">
        <v>9482323</v>
      </c>
      <c r="U8" s="124">
        <v>9501591</v>
      </c>
      <c r="V8" s="124">
        <v>9604028</v>
      </c>
      <c r="W8" s="124">
        <v>9915320</v>
      </c>
      <c r="X8" s="124">
        <v>10186074</v>
      </c>
      <c r="Y8" s="124">
        <v>10290877</v>
      </c>
      <c r="Z8" s="130">
        <v>10345725</v>
      </c>
      <c r="AA8" s="186">
        <v>10448942</v>
      </c>
      <c r="AB8" s="186">
        <v>9876094</v>
      </c>
      <c r="AC8" s="186">
        <v>9898991</v>
      </c>
    </row>
    <row r="9" spans="2:29">
      <c r="B9" s="46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9" ht="15.75">
      <c r="B10" s="54"/>
      <c r="C10" s="70"/>
      <c r="D10" s="71"/>
      <c r="E10" s="6"/>
      <c r="F10" s="13"/>
      <c r="G10" s="71"/>
      <c r="H10" s="6"/>
      <c r="I10" s="13"/>
      <c r="J10" s="71"/>
      <c r="K10" s="6"/>
      <c r="L10" s="13"/>
      <c r="M10" s="20"/>
      <c r="N10" s="20"/>
    </row>
    <row r="11" spans="2:29" ht="15.75">
      <c r="B11" s="54"/>
      <c r="C11" s="27"/>
      <c r="D11" s="71"/>
      <c r="E11" s="6"/>
      <c r="F11" s="13"/>
      <c r="G11" s="71"/>
      <c r="H11" s="6"/>
      <c r="I11" s="13"/>
      <c r="J11" s="71"/>
      <c r="K11" s="6"/>
      <c r="L11" s="13"/>
      <c r="M11" s="20"/>
      <c r="N11" s="20"/>
    </row>
    <row r="12" spans="2:29" ht="18.75" customHeight="1">
      <c r="B12" s="65"/>
      <c r="C12" s="65"/>
      <c r="D12" s="37"/>
      <c r="E12" s="55"/>
      <c r="F12" s="56"/>
      <c r="G12" s="37"/>
      <c r="H12" s="55"/>
      <c r="I12" s="56"/>
      <c r="J12" s="37"/>
      <c r="K12" s="55"/>
      <c r="L12" s="56"/>
      <c r="M12" s="36"/>
      <c r="N12" s="36"/>
      <c r="P12" s="4"/>
    </row>
    <row r="14" spans="2:29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3:H13"/>
  <sheetViews>
    <sheetView workbookViewId="0">
      <selection activeCell="B4" sqref="B4:H4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80"/>
      <c r="C3" s="117" t="s">
        <v>4</v>
      </c>
      <c r="D3" s="96"/>
      <c r="E3" s="96"/>
      <c r="F3" s="96"/>
      <c r="G3" s="96"/>
      <c r="H3" s="120" t="s">
        <v>158</v>
      </c>
    </row>
    <row r="4" spans="2:8" ht="24.95" customHeight="1" thickTop="1">
      <c r="B4" s="196" t="s">
        <v>161</v>
      </c>
      <c r="C4" s="196"/>
      <c r="D4" s="196"/>
      <c r="E4" s="196"/>
      <c r="F4" s="196"/>
      <c r="G4" s="196"/>
      <c r="H4" s="196"/>
    </row>
    <row r="5" spans="2:8" ht="15" customHeight="1">
      <c r="B5" s="81" t="s">
        <v>120</v>
      </c>
      <c r="C5" s="114" t="s">
        <v>150</v>
      </c>
      <c r="D5" s="114" t="s">
        <v>28</v>
      </c>
      <c r="E5" s="114" t="s">
        <v>6</v>
      </c>
      <c r="F5" s="114" t="s">
        <v>17</v>
      </c>
      <c r="G5" s="114" t="s">
        <v>76</v>
      </c>
      <c r="H5" s="114" t="s">
        <v>102</v>
      </c>
    </row>
    <row r="6" spans="2:8" ht="15.75" customHeight="1">
      <c r="B6" s="86">
        <v>1</v>
      </c>
      <c r="C6" s="118">
        <v>2</v>
      </c>
      <c r="D6" s="118">
        <v>3</v>
      </c>
      <c r="E6" s="118">
        <v>4</v>
      </c>
      <c r="F6" s="118">
        <v>5</v>
      </c>
      <c r="G6" s="118">
        <v>6</v>
      </c>
      <c r="H6" s="118">
        <v>7</v>
      </c>
    </row>
    <row r="7" spans="2:8" ht="15.75">
      <c r="B7" s="94" t="s">
        <v>7</v>
      </c>
      <c r="C7" s="115" t="s">
        <v>142</v>
      </c>
      <c r="D7" s="116">
        <f>D8+D9</f>
        <v>14325634</v>
      </c>
      <c r="E7" s="116">
        <f t="shared" ref="E7:H7" si="0">E8+E9</f>
        <v>15220759</v>
      </c>
      <c r="F7" s="116">
        <f t="shared" si="0"/>
        <v>15254651</v>
      </c>
      <c r="G7" s="116">
        <f t="shared" si="0"/>
        <v>15890821</v>
      </c>
      <c r="H7" s="116">
        <f t="shared" si="0"/>
        <v>16143030</v>
      </c>
    </row>
    <row r="8" spans="2:8" ht="15.75">
      <c r="B8" s="94" t="s">
        <v>8</v>
      </c>
      <c r="C8" s="115" t="s">
        <v>162</v>
      </c>
      <c r="D8" s="126">
        <v>6853979</v>
      </c>
      <c r="E8" s="126">
        <v>7400278</v>
      </c>
      <c r="F8" s="126">
        <v>7281540</v>
      </c>
      <c r="G8" s="126">
        <v>7613327</v>
      </c>
      <c r="H8" s="126">
        <v>7841598</v>
      </c>
    </row>
    <row r="9" spans="2:8" ht="15.75">
      <c r="B9" s="94" t="s">
        <v>9</v>
      </c>
      <c r="C9" s="90" t="s">
        <v>163</v>
      </c>
      <c r="D9" s="113">
        <v>7471655</v>
      </c>
      <c r="E9" s="113">
        <v>7820481</v>
      </c>
      <c r="F9" s="113">
        <v>7973111</v>
      </c>
      <c r="G9" s="113">
        <v>8277494</v>
      </c>
      <c r="H9" s="113">
        <v>8301432</v>
      </c>
    </row>
    <row r="10" spans="2:8" ht="15.75">
      <c r="B10" s="60"/>
      <c r="C10" s="21"/>
      <c r="D10" s="15"/>
      <c r="E10" s="22"/>
      <c r="F10" s="28"/>
      <c r="G10" s="15"/>
      <c r="H10" s="79"/>
    </row>
    <row r="11" spans="2:8" ht="15.75">
      <c r="B11" s="60"/>
      <c r="C11" s="21"/>
      <c r="D11" s="15"/>
      <c r="E11" s="22"/>
      <c r="F11" s="28"/>
      <c r="G11" s="15"/>
      <c r="H11" s="22"/>
    </row>
    <row r="12" spans="2:8" ht="15.75">
      <c r="B12" s="60"/>
      <c r="C12" s="21"/>
      <c r="D12" s="15"/>
      <c r="E12" s="22"/>
      <c r="F12" s="28"/>
      <c r="G12" s="15"/>
      <c r="H12" s="22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S21"/>
  <sheetViews>
    <sheetView workbookViewId="0">
      <selection activeCell="B4" sqref="B4:F4"/>
    </sheetView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80"/>
      <c r="C3" s="95" t="s">
        <v>5</v>
      </c>
      <c r="D3" s="96"/>
      <c r="E3" s="96"/>
      <c r="F3" s="104" t="s">
        <v>18</v>
      </c>
    </row>
    <row r="4" spans="2:19" ht="24.95" customHeight="1" thickTop="1">
      <c r="B4" s="196" t="s">
        <v>164</v>
      </c>
      <c r="C4" s="196"/>
      <c r="D4" s="196"/>
      <c r="E4" s="196"/>
      <c r="F4" s="196"/>
    </row>
    <row r="5" spans="2:19" ht="15.75">
      <c r="B5" s="81" t="s">
        <v>120</v>
      </c>
      <c r="C5" s="128" t="s">
        <v>165</v>
      </c>
      <c r="D5" s="128" t="s">
        <v>166</v>
      </c>
      <c r="E5" s="128" t="s">
        <v>167</v>
      </c>
      <c r="F5" s="128" t="s">
        <v>168</v>
      </c>
    </row>
    <row r="6" spans="2:19" ht="15.75">
      <c r="B6" s="86">
        <v>1</v>
      </c>
      <c r="C6" s="161" t="s">
        <v>47</v>
      </c>
      <c r="D6" s="161">
        <v>3</v>
      </c>
      <c r="E6" s="161">
        <v>4</v>
      </c>
      <c r="F6" s="161">
        <v>5</v>
      </c>
      <c r="O6" s="52"/>
      <c r="P6" s="72"/>
      <c r="Q6" s="72"/>
      <c r="R6" s="72"/>
      <c r="S6" s="72"/>
    </row>
    <row r="7" spans="2:19" ht="15.75">
      <c r="B7" s="94" t="s">
        <v>7</v>
      </c>
      <c r="C7" s="158" t="s">
        <v>20</v>
      </c>
      <c r="D7" s="127">
        <v>11.1</v>
      </c>
      <c r="E7" s="127">
        <v>6.8</v>
      </c>
      <c r="F7" s="127">
        <v>9</v>
      </c>
      <c r="O7" s="69"/>
      <c r="P7" s="74"/>
      <c r="Q7" s="75"/>
      <c r="R7" s="75"/>
      <c r="S7" s="75"/>
    </row>
    <row r="8" spans="2:19" ht="15.75">
      <c r="B8" s="129" t="s">
        <v>8</v>
      </c>
      <c r="C8" s="158" t="s">
        <v>41</v>
      </c>
      <c r="D8" s="127">
        <v>10.6</v>
      </c>
      <c r="E8" s="127">
        <v>6.8</v>
      </c>
      <c r="F8" s="127">
        <v>8.8000000000000007</v>
      </c>
      <c r="O8" s="60"/>
      <c r="P8" s="77"/>
      <c r="Q8" s="76"/>
      <c r="R8" s="76"/>
      <c r="S8" s="76"/>
    </row>
    <row r="9" spans="2:19" ht="18" customHeight="1">
      <c r="B9" s="129" t="s">
        <v>9</v>
      </c>
      <c r="C9" s="158" t="s">
        <v>42</v>
      </c>
      <c r="D9" s="127">
        <v>10.1</v>
      </c>
      <c r="E9" s="127">
        <v>6.4</v>
      </c>
      <c r="F9" s="127">
        <v>8.3000000000000007</v>
      </c>
      <c r="H9" s="4"/>
      <c r="O9" s="73"/>
      <c r="P9" s="77"/>
      <c r="Q9" s="76"/>
      <c r="R9" s="76"/>
      <c r="S9" s="76"/>
    </row>
    <row r="10" spans="2:19" ht="18" customHeight="1">
      <c r="B10" s="129" t="s">
        <v>10</v>
      </c>
      <c r="C10" s="158" t="s">
        <v>43</v>
      </c>
      <c r="D10" s="127">
        <v>10</v>
      </c>
      <c r="E10" s="127">
        <v>6.3</v>
      </c>
      <c r="F10" s="127">
        <v>8.1999999999999993</v>
      </c>
      <c r="H10" s="4"/>
      <c r="O10" s="41"/>
      <c r="P10" s="77"/>
      <c r="Q10" s="76"/>
      <c r="R10" s="76"/>
      <c r="S10" s="76"/>
    </row>
    <row r="11" spans="2:19" ht="18.75" customHeight="1">
      <c r="B11" s="129" t="s">
        <v>11</v>
      </c>
      <c r="C11" s="158" t="s">
        <v>21</v>
      </c>
      <c r="D11" s="127">
        <v>9.8000000000000007</v>
      </c>
      <c r="E11" s="127">
        <v>6.5</v>
      </c>
      <c r="F11" s="127">
        <v>8.1999999999999993</v>
      </c>
      <c r="H11" s="4"/>
      <c r="O11" s="41"/>
      <c r="P11" s="77"/>
      <c r="Q11" s="76"/>
      <c r="R11" s="76"/>
      <c r="S11" s="76"/>
    </row>
    <row r="12" spans="2:19" ht="16.5" customHeight="1">
      <c r="B12" s="129" t="s">
        <v>12</v>
      </c>
      <c r="C12" s="158" t="s">
        <v>69</v>
      </c>
      <c r="D12" s="127">
        <v>8.3000000000000007</v>
      </c>
      <c r="E12" s="127">
        <v>5.6</v>
      </c>
      <c r="F12" s="127">
        <v>7</v>
      </c>
      <c r="H12" s="4"/>
      <c r="O12" s="41"/>
      <c r="P12" s="77"/>
      <c r="Q12" s="76"/>
      <c r="R12" s="76"/>
      <c r="S12" s="76"/>
    </row>
    <row r="13" spans="2:19" ht="15.75" customHeight="1">
      <c r="B13" s="129" t="s">
        <v>13</v>
      </c>
      <c r="C13" s="158" t="s">
        <v>70</v>
      </c>
      <c r="D13" s="127">
        <v>8.1999999999999993</v>
      </c>
      <c r="E13" s="127">
        <v>6</v>
      </c>
      <c r="F13" s="127">
        <v>7.1</v>
      </c>
      <c r="H13" s="4"/>
      <c r="L13" s="78"/>
      <c r="O13" s="41"/>
      <c r="P13" s="77"/>
      <c r="Q13" s="76"/>
      <c r="R13" s="76"/>
      <c r="S13" s="76"/>
    </row>
    <row r="14" spans="2:19" ht="14.25" customHeight="1">
      <c r="B14" s="94" t="s">
        <v>14</v>
      </c>
      <c r="C14" s="158" t="s">
        <v>71</v>
      </c>
      <c r="D14" s="127">
        <v>7.8</v>
      </c>
      <c r="E14" s="127">
        <v>6.2</v>
      </c>
      <c r="F14" s="127">
        <v>7</v>
      </c>
      <c r="H14" s="4"/>
      <c r="O14" s="41"/>
      <c r="P14" s="77"/>
      <c r="Q14" s="76"/>
      <c r="R14" s="76"/>
      <c r="S14" s="76"/>
    </row>
    <row r="15" spans="2:19" ht="15.75">
      <c r="B15" s="129" t="s">
        <v>15</v>
      </c>
      <c r="C15" s="158" t="s">
        <v>22</v>
      </c>
      <c r="D15" s="127">
        <v>6.8</v>
      </c>
      <c r="E15" s="127">
        <v>6</v>
      </c>
      <c r="F15" s="127">
        <v>6.4</v>
      </c>
      <c r="O15" s="28"/>
      <c r="P15" s="77"/>
      <c r="Q15" s="76"/>
      <c r="R15" s="76"/>
      <c r="S15" s="76"/>
    </row>
    <row r="16" spans="2:19" ht="15.75">
      <c r="B16" s="129" t="s">
        <v>16</v>
      </c>
      <c r="C16" s="158" t="s">
        <v>64</v>
      </c>
      <c r="D16" s="127">
        <v>6.5</v>
      </c>
      <c r="E16" s="127">
        <v>6.2</v>
      </c>
      <c r="F16" s="127">
        <v>6.3</v>
      </c>
      <c r="O16" s="41"/>
      <c r="P16" s="77"/>
      <c r="Q16" s="76"/>
      <c r="R16" s="76"/>
      <c r="S16" s="76"/>
    </row>
    <row r="17" spans="2:19" ht="15.75">
      <c r="B17" s="129" t="s">
        <v>65</v>
      </c>
      <c r="C17" s="159" t="s">
        <v>67</v>
      </c>
      <c r="D17" s="127">
        <v>5.9</v>
      </c>
      <c r="E17" s="127">
        <v>6.2</v>
      </c>
      <c r="F17" s="127">
        <v>6</v>
      </c>
      <c r="O17" s="41"/>
      <c r="P17" s="77"/>
      <c r="Q17" s="76"/>
      <c r="R17" s="76"/>
      <c r="S17" s="76"/>
    </row>
    <row r="18" spans="2:19" ht="15.75">
      <c r="B18" s="129" t="s">
        <v>66</v>
      </c>
      <c r="C18" s="160" t="s">
        <v>68</v>
      </c>
      <c r="D18" s="127">
        <v>5.9</v>
      </c>
      <c r="E18" s="127">
        <v>6</v>
      </c>
      <c r="F18" s="127">
        <v>5.9</v>
      </c>
    </row>
    <row r="19" spans="2:19" ht="15.75">
      <c r="B19" s="129" t="s">
        <v>78</v>
      </c>
      <c r="C19" s="160" t="s">
        <v>77</v>
      </c>
      <c r="D19" s="177">
        <v>7.03</v>
      </c>
      <c r="E19" s="177">
        <v>5.7677800000000001</v>
      </c>
      <c r="F19" s="177">
        <v>6.4260000000000002</v>
      </c>
    </row>
    <row r="20" spans="2:19" ht="15.75">
      <c r="B20" s="129" t="s">
        <v>103</v>
      </c>
      <c r="C20" s="160" t="s">
        <v>106</v>
      </c>
      <c r="D20" s="177">
        <v>6.8</v>
      </c>
      <c r="E20" s="177">
        <v>5.3</v>
      </c>
      <c r="F20" s="177">
        <v>6.1</v>
      </c>
    </row>
    <row r="21" spans="2:19" ht="15.75">
      <c r="B21" s="129" t="s">
        <v>108</v>
      </c>
      <c r="C21" s="160" t="s">
        <v>107</v>
      </c>
      <c r="D21" s="177">
        <v>6.5</v>
      </c>
      <c r="E21" s="177">
        <v>5.0999999999999996</v>
      </c>
      <c r="F21" s="177">
        <v>5.8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9"/>
  <sheetViews>
    <sheetView workbookViewId="0">
      <selection activeCell="F20" sqref="F20"/>
    </sheetView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31"/>
      <c r="C1" s="131"/>
      <c r="D1" s="131"/>
      <c r="E1" s="131"/>
      <c r="F1" s="131"/>
    </row>
    <row r="2" spans="2:9">
      <c r="I2" s="141"/>
    </row>
    <row r="3" spans="2:9" ht="16.5" thickBot="1">
      <c r="B3" s="80"/>
      <c r="C3" s="80"/>
      <c r="D3" s="80"/>
      <c r="E3" s="80"/>
      <c r="F3" s="204" t="s">
        <v>170</v>
      </c>
      <c r="G3" s="204"/>
      <c r="H3" s="140"/>
    </row>
    <row r="4" spans="2:9" ht="24.95" customHeight="1" thickTop="1">
      <c r="B4" s="196" t="s">
        <v>173</v>
      </c>
      <c r="C4" s="196"/>
      <c r="D4" s="196"/>
      <c r="E4" s="196"/>
      <c r="F4" s="196"/>
      <c r="G4" s="196"/>
      <c r="H4" s="196"/>
    </row>
    <row r="5" spans="2:9" ht="15.75">
      <c r="B5" s="81" t="s">
        <v>120</v>
      </c>
      <c r="C5" s="82" t="s">
        <v>150</v>
      </c>
      <c r="D5" s="82" t="s">
        <v>28</v>
      </c>
      <c r="E5" s="82" t="s">
        <v>6</v>
      </c>
      <c r="F5" s="82" t="s">
        <v>17</v>
      </c>
      <c r="G5" s="82" t="s">
        <v>76</v>
      </c>
      <c r="H5" s="82" t="s">
        <v>102</v>
      </c>
    </row>
    <row r="6" spans="2:9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/>
    </row>
    <row r="7" spans="2:9" ht="15.75">
      <c r="B7" s="94" t="s">
        <v>7</v>
      </c>
      <c r="C7" s="90" t="s">
        <v>171</v>
      </c>
      <c r="D7" s="132">
        <v>272.89999999999998</v>
      </c>
      <c r="E7" s="132">
        <v>294.3</v>
      </c>
      <c r="F7" s="133">
        <v>311.60000000000002</v>
      </c>
      <c r="G7" s="132">
        <v>333.8</v>
      </c>
      <c r="H7" s="132">
        <v>343.5</v>
      </c>
    </row>
    <row r="8" spans="2:9" ht="15.75">
      <c r="B8" s="94" t="s">
        <v>8</v>
      </c>
      <c r="C8" s="106" t="s">
        <v>172</v>
      </c>
      <c r="D8" s="132">
        <v>456.9</v>
      </c>
      <c r="E8" s="132">
        <v>508.3</v>
      </c>
      <c r="F8" s="133">
        <v>540.9</v>
      </c>
      <c r="G8" s="132">
        <v>563.4</v>
      </c>
      <c r="H8" s="132">
        <v>582.5</v>
      </c>
    </row>
    <row r="9" spans="2:9" ht="15.75">
      <c r="B9" s="94" t="s">
        <v>9</v>
      </c>
      <c r="C9" s="106" t="s">
        <v>141</v>
      </c>
      <c r="D9" s="132">
        <v>580.29999999999995</v>
      </c>
      <c r="E9" s="132">
        <v>631.29999999999995</v>
      </c>
      <c r="F9" s="133">
        <v>658.1</v>
      </c>
      <c r="G9" s="132">
        <v>693.5</v>
      </c>
      <c r="H9" s="132">
        <v>699.8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3"/>
  <sheetViews>
    <sheetView workbookViewId="0">
      <selection activeCell="E3" sqref="E3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41"/>
    </row>
    <row r="3" spans="1:5" ht="16.5" thickBot="1">
      <c r="B3" s="80"/>
      <c r="C3" s="80"/>
      <c r="D3" s="80"/>
      <c r="E3" s="120" t="s">
        <v>158</v>
      </c>
    </row>
    <row r="4" spans="1:5" ht="24.95" customHeight="1" thickTop="1">
      <c r="B4" s="196" t="s">
        <v>175</v>
      </c>
      <c r="C4" s="196"/>
      <c r="D4" s="196"/>
      <c r="E4" s="196"/>
    </row>
    <row r="5" spans="1:5" ht="15.75">
      <c r="B5" s="81" t="s">
        <v>120</v>
      </c>
      <c r="C5" s="81" t="s">
        <v>174</v>
      </c>
      <c r="D5" s="105" t="s">
        <v>76</v>
      </c>
      <c r="E5" s="105" t="s">
        <v>102</v>
      </c>
    </row>
    <row r="6" spans="1:5">
      <c r="B6" s="86">
        <v>1</v>
      </c>
      <c r="C6" s="86">
        <v>2</v>
      </c>
      <c r="D6" s="108" t="s">
        <v>23</v>
      </c>
      <c r="E6" s="108" t="s">
        <v>24</v>
      </c>
    </row>
    <row r="7" spans="1:5" ht="15.75">
      <c r="B7" s="94" t="s">
        <v>7</v>
      </c>
      <c r="C7" s="90" t="s">
        <v>176</v>
      </c>
      <c r="D7" s="134">
        <v>63514</v>
      </c>
      <c r="E7" s="134">
        <v>51007</v>
      </c>
    </row>
    <row r="8" spans="1:5" ht="15.75">
      <c r="B8" s="129" t="s">
        <v>8</v>
      </c>
      <c r="C8" s="90" t="s">
        <v>177</v>
      </c>
      <c r="D8" s="134">
        <v>11455</v>
      </c>
      <c r="E8" s="134">
        <v>9832</v>
      </c>
    </row>
    <row r="9" spans="1:5" ht="15.75">
      <c r="B9" s="94" t="s">
        <v>9</v>
      </c>
      <c r="C9" s="90" t="s">
        <v>178</v>
      </c>
      <c r="D9" s="134">
        <v>164623</v>
      </c>
      <c r="E9" s="134">
        <v>175369</v>
      </c>
    </row>
    <row r="10" spans="1:5" ht="15.75">
      <c r="B10" s="94" t="s">
        <v>10</v>
      </c>
      <c r="C10" s="90" t="s">
        <v>179</v>
      </c>
      <c r="D10" s="134">
        <v>10231</v>
      </c>
      <c r="E10" s="134">
        <v>8548</v>
      </c>
    </row>
    <row r="11" spans="1:5" ht="15.75">
      <c r="B11" s="94" t="s">
        <v>11</v>
      </c>
      <c r="C11" s="90" t="s">
        <v>180</v>
      </c>
      <c r="D11" s="107">
        <v>143867</v>
      </c>
      <c r="E11" s="107">
        <v>159450</v>
      </c>
    </row>
    <row r="12" spans="1:5" ht="15.75">
      <c r="B12" s="94" t="s">
        <v>12</v>
      </c>
      <c r="C12" s="90" t="s">
        <v>181</v>
      </c>
      <c r="D12" s="107">
        <v>164313</v>
      </c>
      <c r="E12" s="107">
        <v>172888</v>
      </c>
    </row>
    <row r="13" spans="1:5" ht="15.75">
      <c r="B13" s="205" t="s">
        <v>168</v>
      </c>
      <c r="C13" s="205"/>
      <c r="D13" s="137">
        <f>SUM(D7:D12)</f>
        <v>558003</v>
      </c>
      <c r="E13" s="137">
        <f>SUM(E7:E12)</f>
        <v>577094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H8"/>
  <sheetViews>
    <sheetView workbookViewId="0">
      <selection activeCell="F13" sqref="F13"/>
    </sheetView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80"/>
      <c r="C3" s="80"/>
      <c r="D3" s="80"/>
      <c r="E3" s="80"/>
      <c r="F3" s="80"/>
      <c r="G3" s="135" t="s">
        <v>185</v>
      </c>
      <c r="H3" s="140"/>
    </row>
    <row r="4" spans="2:8" ht="24.95" customHeight="1" thickTop="1">
      <c r="B4" s="196" t="s">
        <v>182</v>
      </c>
      <c r="C4" s="196"/>
      <c r="D4" s="196"/>
      <c r="E4" s="196"/>
      <c r="F4" s="196"/>
      <c r="G4" s="196"/>
      <c r="H4" s="196"/>
    </row>
    <row r="5" spans="2:8" ht="15.75">
      <c r="B5" s="81" t="s">
        <v>120</v>
      </c>
      <c r="C5" s="82" t="s">
        <v>150</v>
      </c>
      <c r="D5" s="82" t="s">
        <v>28</v>
      </c>
      <c r="E5" s="82" t="s">
        <v>6</v>
      </c>
      <c r="F5" s="82" t="s">
        <v>17</v>
      </c>
      <c r="G5" s="82" t="s">
        <v>76</v>
      </c>
      <c r="H5" s="82" t="s">
        <v>102</v>
      </c>
    </row>
    <row r="6" spans="2:8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</row>
    <row r="7" spans="2:8" ht="15.75">
      <c r="B7" s="94" t="s">
        <v>7</v>
      </c>
      <c r="C7" s="90" t="s">
        <v>183</v>
      </c>
      <c r="D7" s="136">
        <v>0.72</v>
      </c>
      <c r="E7" s="136">
        <v>0.86</v>
      </c>
      <c r="F7" s="136">
        <v>1.41</v>
      </c>
      <c r="G7" s="136">
        <v>1.27</v>
      </c>
      <c r="H7" s="136">
        <v>1.29</v>
      </c>
    </row>
    <row r="8" spans="2:8" ht="19.5" customHeight="1">
      <c r="B8" s="94" t="s">
        <v>8</v>
      </c>
      <c r="C8" s="106" t="s">
        <v>184</v>
      </c>
      <c r="D8" s="136">
        <v>0.95</v>
      </c>
      <c r="E8" s="136">
        <v>0.87</v>
      </c>
      <c r="F8" s="136">
        <v>1.21</v>
      </c>
      <c r="G8" s="136">
        <v>1.45</v>
      </c>
      <c r="H8" s="136">
        <v>1.45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H12"/>
  <sheetViews>
    <sheetView workbookViewId="0">
      <selection activeCell="B4" sqref="B4:E4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80"/>
      <c r="C3" s="80"/>
      <c r="D3" s="80"/>
      <c r="E3" s="120" t="s">
        <v>158</v>
      </c>
    </row>
    <row r="4" spans="2:8" ht="24.95" customHeight="1" thickTop="1">
      <c r="B4" s="196" t="s">
        <v>187</v>
      </c>
      <c r="C4" s="196"/>
      <c r="D4" s="196"/>
      <c r="E4" s="196"/>
    </row>
    <row r="5" spans="2:8" ht="15.75">
      <c r="B5" s="81" t="s">
        <v>120</v>
      </c>
      <c r="C5" s="81" t="s">
        <v>186</v>
      </c>
      <c r="D5" s="105" t="s">
        <v>76</v>
      </c>
      <c r="E5" s="105" t="s">
        <v>102</v>
      </c>
    </row>
    <row r="6" spans="2:8">
      <c r="B6" s="86">
        <v>1</v>
      </c>
      <c r="C6" s="86">
        <v>2</v>
      </c>
      <c r="D6" s="108" t="s">
        <v>23</v>
      </c>
      <c r="E6" s="108" t="s">
        <v>24</v>
      </c>
    </row>
    <row r="7" spans="2:8" ht="15.75">
      <c r="B7" s="94" t="s">
        <v>7</v>
      </c>
      <c r="C7" s="90" t="s">
        <v>188</v>
      </c>
      <c r="D7" s="134">
        <v>150550</v>
      </c>
      <c r="E7" s="134">
        <v>170002</v>
      </c>
      <c r="H7" s="138"/>
    </row>
    <row r="8" spans="2:8" ht="15.75">
      <c r="B8" s="129" t="s">
        <v>8</v>
      </c>
      <c r="C8" s="90" t="s">
        <v>189</v>
      </c>
      <c r="D8" s="134">
        <v>99554</v>
      </c>
      <c r="E8" s="134">
        <v>103223</v>
      </c>
      <c r="H8" s="138"/>
    </row>
    <row r="9" spans="2:8" ht="15.75">
      <c r="B9" s="94" t="s">
        <v>9</v>
      </c>
      <c r="C9" s="90" t="s">
        <v>190</v>
      </c>
      <c r="D9" s="134">
        <v>44647</v>
      </c>
      <c r="E9" s="134">
        <v>45158</v>
      </c>
      <c r="G9" s="138"/>
      <c r="H9" s="138"/>
    </row>
    <row r="10" spans="2:8" ht="15.75">
      <c r="B10" s="94" t="s">
        <v>10</v>
      </c>
      <c r="C10" s="90" t="s">
        <v>191</v>
      </c>
      <c r="D10" s="134">
        <v>1555</v>
      </c>
      <c r="E10" s="134">
        <v>1288</v>
      </c>
      <c r="G10" s="138"/>
      <c r="H10" s="138"/>
    </row>
    <row r="11" spans="2:8" ht="15.75">
      <c r="B11" s="94" t="s">
        <v>11</v>
      </c>
      <c r="C11" s="90" t="s">
        <v>181</v>
      </c>
      <c r="D11" s="134">
        <v>22</v>
      </c>
      <c r="E11" s="134">
        <v>76</v>
      </c>
      <c r="G11" s="138"/>
      <c r="H11" s="138"/>
    </row>
    <row r="12" spans="2:8" ht="15.75">
      <c r="B12" s="205" t="s">
        <v>168</v>
      </c>
      <c r="C12" s="205"/>
      <c r="D12" s="137">
        <f>SUM(D7:D11)</f>
        <v>296328</v>
      </c>
      <c r="E12" s="137">
        <f>SUM(E7:E11)</f>
        <v>319747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J10"/>
  <sheetViews>
    <sheetView workbookViewId="0">
      <selection activeCell="I32" sqref="I32"/>
    </sheetView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40"/>
      <c r="C3" s="140"/>
      <c r="D3" s="140"/>
      <c r="E3" s="120"/>
    </row>
    <row r="4" spans="2:10" ht="30" customHeight="1" thickTop="1">
      <c r="B4" s="196" t="s">
        <v>194</v>
      </c>
      <c r="C4" s="196"/>
      <c r="D4" s="196"/>
      <c r="E4" s="196"/>
    </row>
    <row r="5" spans="2:10" ht="48" customHeight="1">
      <c r="B5" s="81" t="s">
        <v>120</v>
      </c>
      <c r="C5" s="81" t="s">
        <v>186</v>
      </c>
      <c r="D5" s="139" t="s">
        <v>192</v>
      </c>
      <c r="E5" s="139" t="s">
        <v>193</v>
      </c>
    </row>
    <row r="6" spans="2:10">
      <c r="B6" s="86">
        <v>1</v>
      </c>
      <c r="C6" s="86">
        <v>2</v>
      </c>
      <c r="D6" s="108" t="s">
        <v>23</v>
      </c>
      <c r="E6" s="108" t="s">
        <v>24</v>
      </c>
    </row>
    <row r="7" spans="2:10" ht="15.75">
      <c r="B7" s="94" t="s">
        <v>7</v>
      </c>
      <c r="C7" s="90" t="s">
        <v>188</v>
      </c>
      <c r="D7" s="134">
        <v>15</v>
      </c>
      <c r="E7" s="134">
        <v>296</v>
      </c>
    </row>
    <row r="8" spans="2:10" ht="15.75">
      <c r="B8" s="129" t="s">
        <v>8</v>
      </c>
      <c r="C8" s="90" t="s">
        <v>189</v>
      </c>
      <c r="D8" s="134">
        <v>2</v>
      </c>
      <c r="E8" s="134">
        <v>126</v>
      </c>
      <c r="H8" s="138"/>
      <c r="I8" s="138"/>
      <c r="J8" s="138"/>
    </row>
    <row r="9" spans="2:10" ht="15.75">
      <c r="B9" s="94" t="s">
        <v>9</v>
      </c>
      <c r="C9" s="90" t="s">
        <v>191</v>
      </c>
      <c r="D9" s="134">
        <v>2</v>
      </c>
      <c r="E9" s="134">
        <v>468</v>
      </c>
      <c r="H9" s="142"/>
      <c r="I9" s="142"/>
      <c r="J9" s="142"/>
    </row>
    <row r="10" spans="2:10" ht="15.75">
      <c r="B10" s="205" t="s">
        <v>168</v>
      </c>
      <c r="C10" s="205"/>
      <c r="D10" s="137">
        <f>SUM(D7:D9)</f>
        <v>19</v>
      </c>
      <c r="E10" s="137">
        <f>SUM(E7:E9)</f>
        <v>890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21"/>
  <sheetViews>
    <sheetView workbookViewId="0"/>
  </sheetViews>
  <sheetFormatPr defaultRowHeight="15"/>
  <cols>
    <col min="2" max="2" width="12.85546875" customWidth="1"/>
    <col min="3" max="3" width="10.42578125" customWidth="1"/>
    <col min="4" max="4" width="17" customWidth="1"/>
    <col min="5" max="5" width="18.5703125" customWidth="1"/>
    <col min="6" max="6" width="18.42578125" customWidth="1"/>
    <col min="7" max="7" width="16.42578125" customWidth="1"/>
  </cols>
  <sheetData>
    <row r="2" spans="2:7" ht="16.5" thickBot="1">
      <c r="B2" s="149"/>
      <c r="C2" s="150"/>
      <c r="D2" s="150"/>
      <c r="E2" s="150"/>
      <c r="F2" s="150"/>
      <c r="G2" s="166" t="s">
        <v>85</v>
      </c>
    </row>
    <row r="3" spans="2:7" ht="24.95" customHeight="1" thickTop="1">
      <c r="B3" s="143" t="s">
        <v>123</v>
      </c>
      <c r="C3" s="143"/>
      <c r="D3" s="143"/>
      <c r="E3" s="143"/>
      <c r="F3" s="143"/>
      <c r="G3" s="144"/>
    </row>
    <row r="4" spans="2:7" ht="30">
      <c r="B4" s="146" t="s">
        <v>29</v>
      </c>
      <c r="C4" s="147" t="s">
        <v>72</v>
      </c>
      <c r="D4" s="147" t="s">
        <v>73</v>
      </c>
      <c r="E4" s="147" t="s">
        <v>124</v>
      </c>
      <c r="F4" s="147" t="s">
        <v>74</v>
      </c>
      <c r="G4" s="148" t="s">
        <v>75</v>
      </c>
    </row>
    <row r="5" spans="2:7">
      <c r="B5" s="151">
        <v>38321</v>
      </c>
      <c r="C5" s="152"/>
      <c r="D5" s="153">
        <v>2</v>
      </c>
      <c r="E5" s="153">
        <v>1.93</v>
      </c>
      <c r="F5" s="154">
        <v>0.45404582026780133</v>
      </c>
      <c r="G5" s="155"/>
    </row>
    <row r="6" spans="2:7">
      <c r="B6" s="151">
        <v>38352</v>
      </c>
      <c r="C6" s="152"/>
      <c r="D6" s="153">
        <v>2</v>
      </c>
      <c r="E6" s="153">
        <v>2.16</v>
      </c>
      <c r="F6" s="154">
        <v>0.54044189155161482</v>
      </c>
      <c r="G6" s="155"/>
    </row>
    <row r="7" spans="2:7">
      <c r="B7" s="151">
        <v>38383</v>
      </c>
      <c r="C7" s="152"/>
      <c r="D7" s="153">
        <v>2</v>
      </c>
      <c r="E7" s="153">
        <v>2.2799999999999998</v>
      </c>
      <c r="F7" s="154">
        <v>0.56888550796268911</v>
      </c>
      <c r="G7" s="152"/>
    </row>
    <row r="8" spans="2:7">
      <c r="B8" s="151">
        <v>38411</v>
      </c>
      <c r="C8" s="152"/>
      <c r="D8" s="153">
        <v>2</v>
      </c>
      <c r="E8" s="153">
        <v>2.5</v>
      </c>
      <c r="F8" s="154">
        <v>0.55013710537466876</v>
      </c>
      <c r="G8" s="152"/>
    </row>
    <row r="9" spans="2:7">
      <c r="B9" s="151">
        <v>38442</v>
      </c>
      <c r="C9" s="152"/>
      <c r="D9" s="153">
        <v>2</v>
      </c>
      <c r="E9" s="153">
        <v>2.63</v>
      </c>
      <c r="F9" s="154">
        <v>0.66567707212523164</v>
      </c>
      <c r="G9" s="152"/>
    </row>
    <row r="10" spans="2:7">
      <c r="B10" s="151">
        <v>38472</v>
      </c>
      <c r="C10" s="152"/>
      <c r="D10" s="153">
        <v>2</v>
      </c>
      <c r="E10" s="153">
        <v>2.79</v>
      </c>
      <c r="F10" s="154">
        <v>0.62042779727628816</v>
      </c>
      <c r="G10" s="152"/>
    </row>
    <row r="11" spans="2:7">
      <c r="B11" s="151">
        <v>38503</v>
      </c>
      <c r="C11" s="152"/>
      <c r="D11" s="153">
        <v>2</v>
      </c>
      <c r="E11" s="153">
        <v>3</v>
      </c>
      <c r="F11" s="154">
        <v>0.61248071691358486</v>
      </c>
      <c r="G11" s="152"/>
    </row>
    <row r="12" spans="2:7">
      <c r="B12" s="151">
        <v>38533</v>
      </c>
      <c r="C12" s="152"/>
      <c r="D12" s="153">
        <v>2</v>
      </c>
      <c r="E12" s="153">
        <v>3.04</v>
      </c>
      <c r="F12" s="154">
        <v>0.61789527699774793</v>
      </c>
      <c r="G12" s="152"/>
    </row>
    <row r="13" spans="2:7">
      <c r="B13" s="151">
        <v>38564</v>
      </c>
      <c r="C13" s="152"/>
      <c r="D13" s="153">
        <v>2</v>
      </c>
      <c r="E13" s="153">
        <v>3.26</v>
      </c>
      <c r="F13" s="154">
        <v>0.63377203387207059</v>
      </c>
      <c r="G13" s="152"/>
    </row>
    <row r="14" spans="2:7">
      <c r="B14" s="151">
        <v>38595</v>
      </c>
      <c r="C14" s="152"/>
      <c r="D14" s="153">
        <v>2</v>
      </c>
      <c r="E14" s="153">
        <v>3.5</v>
      </c>
      <c r="F14" s="154">
        <v>0.63607312989256992</v>
      </c>
      <c r="G14" s="152"/>
    </row>
    <row r="15" spans="2:7">
      <c r="B15" s="151">
        <v>38625</v>
      </c>
      <c r="C15" s="152"/>
      <c r="D15" s="153">
        <v>2</v>
      </c>
      <c r="E15" s="153">
        <v>3.62</v>
      </c>
      <c r="F15" s="154">
        <v>0.62538067548260623</v>
      </c>
      <c r="G15" s="152"/>
    </row>
    <row r="16" spans="2:7">
      <c r="B16" s="151">
        <v>38656</v>
      </c>
      <c r="C16" s="152"/>
      <c r="D16" s="153">
        <v>2</v>
      </c>
      <c r="E16" s="153">
        <v>3.78</v>
      </c>
      <c r="F16" s="154">
        <v>0.63025273331708243</v>
      </c>
      <c r="G16" s="152"/>
    </row>
    <row r="17" spans="2:7">
      <c r="B17" s="151">
        <v>38686</v>
      </c>
      <c r="C17" s="152"/>
      <c r="D17" s="153">
        <v>2</v>
      </c>
      <c r="E17" s="153">
        <v>4</v>
      </c>
      <c r="F17" s="154">
        <v>0.62505837539464915</v>
      </c>
      <c r="G17" s="152"/>
    </row>
    <row r="18" spans="2:7">
      <c r="B18" s="151">
        <v>38717</v>
      </c>
      <c r="C18" s="152"/>
      <c r="D18" s="153">
        <v>2.25</v>
      </c>
      <c r="E18" s="153">
        <v>4.16</v>
      </c>
      <c r="F18" s="154">
        <v>0.49757716445772743</v>
      </c>
      <c r="G18" s="152"/>
    </row>
    <row r="19" spans="2:7">
      <c r="B19" s="151">
        <v>38748</v>
      </c>
      <c r="C19" s="152"/>
      <c r="D19" s="153">
        <v>2.25</v>
      </c>
      <c r="E19" s="153">
        <v>4.29</v>
      </c>
      <c r="F19" s="154">
        <v>0.70829686683236337</v>
      </c>
      <c r="G19" s="152"/>
    </row>
    <row r="20" spans="2:7">
      <c r="B20" s="151">
        <v>38776</v>
      </c>
      <c r="C20" s="152"/>
      <c r="D20" s="153">
        <v>2.25</v>
      </c>
      <c r="E20" s="153">
        <v>4.49</v>
      </c>
      <c r="F20" s="154">
        <v>0.84978742687634479</v>
      </c>
      <c r="G20" s="152"/>
    </row>
    <row r="21" spans="2:7">
      <c r="B21" s="151">
        <v>38807</v>
      </c>
      <c r="C21" s="152"/>
      <c r="D21" s="153">
        <v>2.5</v>
      </c>
      <c r="E21" s="153">
        <v>4.59</v>
      </c>
      <c r="F21" s="154">
        <v>0.85827015936501228</v>
      </c>
      <c r="G21" s="152"/>
    </row>
    <row r="22" spans="2:7">
      <c r="B22" s="151">
        <v>38837</v>
      </c>
      <c r="C22" s="152"/>
      <c r="D22" s="153">
        <v>2.5</v>
      </c>
      <c r="E22" s="153">
        <v>4.79</v>
      </c>
      <c r="F22" s="154">
        <v>1.0751011986603514</v>
      </c>
      <c r="G22" s="152"/>
    </row>
    <row r="23" spans="2:7">
      <c r="B23" s="151">
        <v>38868</v>
      </c>
      <c r="C23" s="152"/>
      <c r="D23" s="153">
        <v>2.5</v>
      </c>
      <c r="E23" s="153">
        <v>4.9400000000000004</v>
      </c>
      <c r="F23" s="154">
        <v>0.96511294587245933</v>
      </c>
      <c r="G23" s="152"/>
    </row>
    <row r="24" spans="2:7">
      <c r="B24" s="151">
        <v>38898</v>
      </c>
      <c r="C24" s="152"/>
      <c r="D24" s="153">
        <v>2.75</v>
      </c>
      <c r="E24" s="153">
        <v>4.99</v>
      </c>
      <c r="F24" s="154">
        <v>1.152929653588356</v>
      </c>
      <c r="G24" s="152"/>
    </row>
    <row r="25" spans="2:7">
      <c r="B25" s="151">
        <v>38929</v>
      </c>
      <c r="C25" s="152"/>
      <c r="D25" s="153">
        <v>2.75</v>
      </c>
      <c r="E25" s="153">
        <v>5.24</v>
      </c>
      <c r="F25" s="154">
        <v>1.2516158354194886</v>
      </c>
      <c r="G25" s="152"/>
    </row>
    <row r="26" spans="2:7">
      <c r="B26" s="151">
        <v>38960</v>
      </c>
      <c r="C26" s="152"/>
      <c r="D26" s="153">
        <v>3</v>
      </c>
      <c r="E26" s="153">
        <v>5.25</v>
      </c>
      <c r="F26" s="154">
        <v>1.344892279943404</v>
      </c>
      <c r="G26" s="152"/>
    </row>
    <row r="27" spans="2:7">
      <c r="B27" s="151">
        <v>38990</v>
      </c>
      <c r="C27" s="152"/>
      <c r="D27" s="153">
        <v>3</v>
      </c>
      <c r="E27" s="153">
        <v>5.25</v>
      </c>
      <c r="F27" s="154">
        <v>1.4751958007210073</v>
      </c>
      <c r="G27" s="152"/>
    </row>
    <row r="28" spans="2:7">
      <c r="B28" s="151">
        <v>39021</v>
      </c>
      <c r="C28" s="152"/>
      <c r="D28" s="153">
        <v>3.25</v>
      </c>
      <c r="E28" s="153">
        <v>5.25</v>
      </c>
      <c r="F28" s="154">
        <v>1.5583949570283591</v>
      </c>
      <c r="G28" s="152"/>
    </row>
    <row r="29" spans="2:7">
      <c r="B29" s="151">
        <v>39051</v>
      </c>
      <c r="C29" s="152"/>
      <c r="D29" s="153">
        <v>3.25</v>
      </c>
      <c r="E29" s="153">
        <v>5.25</v>
      </c>
      <c r="F29" s="154">
        <v>1.7379677301808043</v>
      </c>
      <c r="G29" s="152"/>
    </row>
    <row r="30" spans="2:7">
      <c r="B30" s="151">
        <v>39082</v>
      </c>
      <c r="C30" s="152"/>
      <c r="D30" s="153">
        <v>3.5</v>
      </c>
      <c r="E30" s="153">
        <v>5.24</v>
      </c>
      <c r="F30" s="154">
        <v>1.697005205052635</v>
      </c>
      <c r="G30" s="152"/>
    </row>
    <row r="31" spans="2:7">
      <c r="B31" s="151">
        <v>39113</v>
      </c>
      <c r="C31" s="152"/>
      <c r="D31" s="153">
        <v>3.5</v>
      </c>
      <c r="E31" s="153">
        <v>5.25</v>
      </c>
      <c r="F31" s="154">
        <v>1.8214590856336499</v>
      </c>
      <c r="G31" s="152"/>
    </row>
    <row r="32" spans="2:7">
      <c r="B32" s="151">
        <v>39141</v>
      </c>
      <c r="C32" s="152"/>
      <c r="D32" s="153">
        <v>3.5</v>
      </c>
      <c r="E32" s="153">
        <v>5.26</v>
      </c>
      <c r="F32" s="154">
        <v>1.9435559517389935</v>
      </c>
      <c r="G32" s="152"/>
    </row>
    <row r="33" spans="2:7">
      <c r="B33" s="151">
        <v>39172</v>
      </c>
      <c r="C33" s="152"/>
      <c r="D33" s="153">
        <v>3.75</v>
      </c>
      <c r="E33" s="153">
        <v>5.26</v>
      </c>
      <c r="F33" s="154">
        <v>1.8707345287414128</v>
      </c>
      <c r="G33" s="152"/>
    </row>
    <row r="34" spans="2:7">
      <c r="B34" s="151">
        <v>39202</v>
      </c>
      <c r="C34" s="152"/>
      <c r="D34" s="153">
        <v>3.75</v>
      </c>
      <c r="E34" s="153">
        <v>5.25</v>
      </c>
      <c r="F34" s="154">
        <v>2.0193135137678229</v>
      </c>
      <c r="G34" s="152"/>
    </row>
    <row r="35" spans="2:7">
      <c r="B35" s="151">
        <v>39233</v>
      </c>
      <c r="C35" s="152"/>
      <c r="D35" s="153">
        <v>3.75</v>
      </c>
      <c r="E35" s="153">
        <v>5.25</v>
      </c>
      <c r="F35" s="154">
        <v>2.0954229323475912</v>
      </c>
      <c r="G35" s="152"/>
    </row>
    <row r="36" spans="2:7">
      <c r="B36" s="151">
        <v>39263</v>
      </c>
      <c r="C36" s="152"/>
      <c r="D36" s="153">
        <v>4</v>
      </c>
      <c r="E36" s="153">
        <v>5.25</v>
      </c>
      <c r="F36" s="154">
        <v>2.1587417930155359</v>
      </c>
      <c r="G36" s="152"/>
    </row>
    <row r="37" spans="2:7">
      <c r="B37" s="151">
        <v>39294</v>
      </c>
      <c r="C37" s="152"/>
      <c r="D37" s="153">
        <v>4.25</v>
      </c>
      <c r="E37" s="153">
        <v>5.26</v>
      </c>
      <c r="F37" s="154">
        <v>2.3238196541518508</v>
      </c>
      <c r="G37" s="152"/>
    </row>
    <row r="38" spans="2:7">
      <c r="B38" s="151">
        <v>39325</v>
      </c>
      <c r="C38" s="152"/>
      <c r="D38" s="153">
        <v>4.25</v>
      </c>
      <c r="E38" s="153">
        <v>5.0199999999999996</v>
      </c>
      <c r="F38" s="154">
        <v>2.2423631033002347</v>
      </c>
      <c r="G38" s="152"/>
    </row>
    <row r="39" spans="2:7">
      <c r="B39" s="151">
        <v>39355</v>
      </c>
      <c r="C39" s="152"/>
      <c r="D39" s="153">
        <v>4.25</v>
      </c>
      <c r="E39" s="153">
        <v>4.9400000000000004</v>
      </c>
      <c r="F39" s="154">
        <v>2.0397379777989664</v>
      </c>
      <c r="G39" s="152"/>
    </row>
    <row r="40" spans="2:7">
      <c r="B40" s="151">
        <v>39386</v>
      </c>
      <c r="C40" s="152"/>
      <c r="D40" s="153">
        <v>4.25</v>
      </c>
      <c r="E40" s="153">
        <v>4.76</v>
      </c>
      <c r="F40" s="152">
        <v>2.0419879999999999</v>
      </c>
      <c r="G40" s="152"/>
    </row>
    <row r="41" spans="2:7">
      <c r="B41" s="151">
        <v>39416</v>
      </c>
      <c r="C41" s="152"/>
      <c r="D41" s="153">
        <v>4.25</v>
      </c>
      <c r="E41" s="153">
        <v>4.49</v>
      </c>
      <c r="F41" s="152">
        <v>2.0653969999999999</v>
      </c>
      <c r="G41" s="152"/>
    </row>
    <row r="42" spans="2:7">
      <c r="B42" s="151">
        <v>39447</v>
      </c>
      <c r="C42" s="152"/>
      <c r="D42" s="153">
        <v>4.25</v>
      </c>
      <c r="E42" s="153">
        <v>4.24</v>
      </c>
      <c r="F42" s="152">
        <v>2</v>
      </c>
      <c r="G42" s="152"/>
    </row>
    <row r="43" spans="2:7">
      <c r="B43" s="151">
        <v>39478</v>
      </c>
      <c r="C43" s="152"/>
      <c r="D43" s="153">
        <v>4.25</v>
      </c>
      <c r="E43" s="153">
        <v>3.94</v>
      </c>
      <c r="F43" s="152">
        <v>2.2283719999999998</v>
      </c>
      <c r="G43" s="152"/>
    </row>
    <row r="44" spans="2:7">
      <c r="B44" s="151">
        <v>39507</v>
      </c>
      <c r="C44" s="152"/>
      <c r="D44" s="153">
        <v>4.25</v>
      </c>
      <c r="E44" s="153">
        <v>2.98</v>
      </c>
      <c r="F44" s="152">
        <v>2.3738920000000001</v>
      </c>
      <c r="G44" s="152"/>
    </row>
    <row r="45" spans="2:7">
      <c r="B45" s="151">
        <v>39538</v>
      </c>
      <c r="C45" s="152"/>
      <c r="D45" s="153">
        <v>4.25</v>
      </c>
      <c r="E45" s="153">
        <v>2.61</v>
      </c>
      <c r="F45" s="152">
        <v>2.0742859999999999</v>
      </c>
      <c r="G45" s="152"/>
    </row>
    <row r="46" spans="2:7">
      <c r="B46" s="151">
        <v>39568</v>
      </c>
      <c r="C46" s="152"/>
      <c r="D46" s="153">
        <v>4.25</v>
      </c>
      <c r="E46" s="153">
        <v>2.2799999999999998</v>
      </c>
      <c r="F46" s="152">
        <v>1.9034530000000001</v>
      </c>
      <c r="G46" s="152"/>
    </row>
    <row r="47" spans="2:7">
      <c r="B47" s="151">
        <v>39599</v>
      </c>
      <c r="C47" s="152"/>
      <c r="D47" s="153">
        <v>4.25</v>
      </c>
      <c r="E47" s="153">
        <v>1.98</v>
      </c>
      <c r="F47" s="152">
        <v>1.880001</v>
      </c>
      <c r="G47" s="152"/>
    </row>
    <row r="48" spans="2:7">
      <c r="B48" s="151">
        <v>39629</v>
      </c>
      <c r="C48" s="152"/>
      <c r="D48" s="153">
        <v>4.25</v>
      </c>
      <c r="E48" s="153">
        <v>2</v>
      </c>
      <c r="F48" s="152">
        <v>1.8940380000000001</v>
      </c>
      <c r="G48" s="152"/>
    </row>
    <row r="49" spans="2:7">
      <c r="B49" s="151">
        <v>39660</v>
      </c>
      <c r="C49" s="152"/>
      <c r="D49" s="153">
        <v>4.25</v>
      </c>
      <c r="E49" s="153">
        <v>2.0099999999999998</v>
      </c>
      <c r="F49" s="152">
        <v>1.9042429999999999</v>
      </c>
      <c r="G49" s="152"/>
    </row>
    <row r="50" spans="2:7">
      <c r="B50" s="151">
        <v>39691</v>
      </c>
      <c r="C50" s="152"/>
      <c r="D50" s="153">
        <v>4.25</v>
      </c>
      <c r="E50" s="153">
        <v>2</v>
      </c>
      <c r="F50" s="152">
        <v>1.917648</v>
      </c>
      <c r="G50" s="152"/>
    </row>
    <row r="51" spans="2:7">
      <c r="B51" s="151">
        <v>39721</v>
      </c>
      <c r="C51" s="152"/>
      <c r="D51" s="153">
        <v>4.25</v>
      </c>
      <c r="E51" s="153">
        <v>1.81</v>
      </c>
      <c r="F51" s="152">
        <v>1.7876019999999999</v>
      </c>
      <c r="G51" s="152"/>
    </row>
    <row r="52" spans="2:7">
      <c r="B52" s="151">
        <v>39752</v>
      </c>
      <c r="C52" s="152"/>
      <c r="D52" s="153">
        <v>3.75</v>
      </c>
      <c r="E52" s="153">
        <v>0.97</v>
      </c>
      <c r="F52" s="152">
        <v>0.8</v>
      </c>
      <c r="G52" s="152"/>
    </row>
    <row r="53" spans="2:7">
      <c r="B53" s="151">
        <v>39782</v>
      </c>
      <c r="C53" s="152"/>
      <c r="D53" s="153">
        <v>3.25</v>
      </c>
      <c r="E53" s="153">
        <v>0.39</v>
      </c>
      <c r="F53" s="152">
        <v>7.3733999999999994E-2</v>
      </c>
      <c r="G53" s="152"/>
    </row>
    <row r="54" spans="2:7">
      <c r="B54" s="151">
        <v>39813</v>
      </c>
      <c r="C54" s="152">
        <f>+G54/100</f>
        <v>3</v>
      </c>
      <c r="D54" s="153">
        <v>2.5</v>
      </c>
      <c r="E54" s="153">
        <v>0.16</v>
      </c>
      <c r="F54" s="152">
        <v>3.6666999999999998E-2</v>
      </c>
      <c r="G54" s="156">
        <v>300</v>
      </c>
    </row>
    <row r="55" spans="2:7">
      <c r="B55" s="151">
        <v>39814</v>
      </c>
      <c r="C55" s="152">
        <f t="shared" ref="C55:C118" si="0">+G55/100</f>
        <v>2</v>
      </c>
      <c r="D55" s="153">
        <v>2</v>
      </c>
      <c r="E55" s="153">
        <v>0.15</v>
      </c>
      <c r="F55" s="152">
        <v>6.4000000000000001E-2</v>
      </c>
      <c r="G55" s="156">
        <v>200</v>
      </c>
    </row>
    <row r="56" spans="2:7">
      <c r="B56" s="151">
        <v>39845</v>
      </c>
      <c r="C56" s="152">
        <f t="shared" si="0"/>
        <v>1.6</v>
      </c>
      <c r="D56" s="153">
        <v>2</v>
      </c>
      <c r="E56" s="153">
        <v>0.22</v>
      </c>
      <c r="F56" s="152">
        <v>5.0909000000000003E-2</v>
      </c>
      <c r="G56" s="156">
        <v>160</v>
      </c>
    </row>
    <row r="57" spans="2:7">
      <c r="B57" s="151">
        <v>39873</v>
      </c>
      <c r="C57" s="152">
        <f t="shared" si="0"/>
        <v>1</v>
      </c>
      <c r="D57" s="153">
        <v>1.5</v>
      </c>
      <c r="E57" s="153">
        <v>0.18</v>
      </c>
      <c r="F57" s="152">
        <v>5.2252E-2</v>
      </c>
      <c r="G57" s="156">
        <v>100</v>
      </c>
    </row>
    <row r="58" spans="2:7">
      <c r="B58" s="151">
        <v>39904</v>
      </c>
      <c r="C58" s="152">
        <f t="shared" si="0"/>
        <v>0.75</v>
      </c>
      <c r="D58" s="153">
        <v>1.25</v>
      </c>
      <c r="E58" s="153">
        <v>0.15</v>
      </c>
      <c r="F58" s="152">
        <v>3.3750000000000002E-2</v>
      </c>
      <c r="G58" s="156">
        <v>75</v>
      </c>
    </row>
    <row r="59" spans="2:7">
      <c r="B59" s="151">
        <v>39934</v>
      </c>
      <c r="C59" s="152">
        <f t="shared" si="0"/>
        <v>0.5</v>
      </c>
      <c r="D59" s="153">
        <v>1</v>
      </c>
      <c r="E59" s="153">
        <v>0.18</v>
      </c>
      <c r="F59" s="152">
        <v>4.7500000000000001E-2</v>
      </c>
      <c r="G59" s="156">
        <v>50</v>
      </c>
    </row>
    <row r="60" spans="2:7">
      <c r="B60" s="151">
        <v>39965</v>
      </c>
      <c r="C60" s="152">
        <f t="shared" si="0"/>
        <v>0.5</v>
      </c>
      <c r="D60" s="153">
        <v>1</v>
      </c>
      <c r="E60" s="153">
        <v>0.21</v>
      </c>
      <c r="F60" s="152">
        <v>6.0880999999999998E-2</v>
      </c>
      <c r="G60" s="156">
        <v>50</v>
      </c>
    </row>
    <row r="61" spans="2:7">
      <c r="B61" s="151">
        <v>39995</v>
      </c>
      <c r="C61" s="152">
        <f t="shared" si="0"/>
        <v>0.25</v>
      </c>
      <c r="D61" s="153">
        <v>1</v>
      </c>
      <c r="E61" s="153">
        <v>0.16</v>
      </c>
      <c r="F61" s="152">
        <v>3.2640000000000002E-2</v>
      </c>
      <c r="G61" s="156">
        <v>25</v>
      </c>
    </row>
    <row r="62" spans="2:7">
      <c r="B62" s="151">
        <v>40026</v>
      </c>
      <c r="C62" s="152">
        <f t="shared" si="0"/>
        <v>0.25</v>
      </c>
      <c r="D62" s="153">
        <v>1</v>
      </c>
      <c r="E62" s="153">
        <v>0.16</v>
      </c>
      <c r="F62" s="152">
        <v>4.2708000000000003E-2</v>
      </c>
      <c r="G62" s="156">
        <v>25</v>
      </c>
    </row>
    <row r="63" spans="2:7">
      <c r="B63" s="151">
        <v>40057</v>
      </c>
      <c r="C63" s="152">
        <f t="shared" si="0"/>
        <v>0.25</v>
      </c>
      <c r="D63" s="153">
        <v>1</v>
      </c>
      <c r="E63" s="153">
        <v>0.15</v>
      </c>
      <c r="F63" s="152">
        <v>4.3298000000000003E-2</v>
      </c>
      <c r="G63" s="156">
        <v>25</v>
      </c>
    </row>
    <row r="64" spans="2:7">
      <c r="B64" s="151">
        <v>40087</v>
      </c>
      <c r="C64" s="152">
        <f t="shared" si="0"/>
        <v>0.25</v>
      </c>
      <c r="D64" s="153">
        <v>1</v>
      </c>
      <c r="E64" s="153">
        <v>0.12</v>
      </c>
      <c r="F64" s="152">
        <v>4.3749999999999997E-2</v>
      </c>
      <c r="G64" s="156">
        <v>25</v>
      </c>
    </row>
    <row r="65" spans="2:7">
      <c r="B65" s="151">
        <v>40118</v>
      </c>
      <c r="C65" s="152">
        <f t="shared" si="0"/>
        <v>0.25</v>
      </c>
      <c r="D65" s="153">
        <v>1</v>
      </c>
      <c r="E65" s="153">
        <v>0.12</v>
      </c>
      <c r="F65" s="152">
        <v>4.6920999999999997E-2</v>
      </c>
      <c r="G65" s="156">
        <v>25</v>
      </c>
    </row>
    <row r="66" spans="2:7">
      <c r="B66" s="151">
        <v>40148</v>
      </c>
      <c r="C66" s="152">
        <f t="shared" si="0"/>
        <v>0.25</v>
      </c>
      <c r="D66" s="153">
        <v>1</v>
      </c>
      <c r="E66" s="153">
        <v>0.12</v>
      </c>
      <c r="F66" s="152">
        <v>3.1859999999999999E-2</v>
      </c>
      <c r="G66" s="156">
        <v>25</v>
      </c>
    </row>
    <row r="67" spans="2:7">
      <c r="B67" s="151">
        <v>40179</v>
      </c>
      <c r="C67" s="152">
        <f t="shared" si="0"/>
        <v>0.25</v>
      </c>
      <c r="D67" s="153">
        <v>1</v>
      </c>
      <c r="E67" s="153">
        <v>0.11</v>
      </c>
      <c r="F67" s="152">
        <v>4.5814000000000001E-2</v>
      </c>
      <c r="G67" s="156">
        <v>25</v>
      </c>
    </row>
    <row r="68" spans="2:7">
      <c r="B68" s="151">
        <v>40210</v>
      </c>
      <c r="C68" s="152">
        <f t="shared" si="0"/>
        <v>0.25</v>
      </c>
      <c r="D68" s="153">
        <v>1</v>
      </c>
      <c r="E68" s="153">
        <v>0.13</v>
      </c>
      <c r="F68" s="152">
        <v>4.8386999999999999E-2</v>
      </c>
      <c r="G68" s="156">
        <v>25</v>
      </c>
    </row>
    <row r="69" spans="2:7">
      <c r="B69" s="151">
        <v>40238</v>
      </c>
      <c r="C69" s="152">
        <f t="shared" si="0"/>
        <v>0.25</v>
      </c>
      <c r="D69" s="153">
        <v>1</v>
      </c>
      <c r="E69" s="153">
        <v>0.16</v>
      </c>
      <c r="F69" s="152">
        <v>0.04</v>
      </c>
      <c r="G69" s="156">
        <v>25</v>
      </c>
    </row>
    <row r="70" spans="2:7">
      <c r="B70" s="151">
        <v>40269</v>
      </c>
      <c r="C70" s="152">
        <f t="shared" si="0"/>
        <v>0.25</v>
      </c>
      <c r="D70" s="153">
        <v>1</v>
      </c>
      <c r="E70" s="153">
        <v>0.2</v>
      </c>
      <c r="F70" s="152">
        <v>0.05</v>
      </c>
      <c r="G70" s="156">
        <v>25</v>
      </c>
    </row>
    <row r="71" spans="2:7">
      <c r="B71" s="151">
        <v>40299</v>
      </c>
      <c r="C71" s="152">
        <f t="shared" si="0"/>
        <v>0.25</v>
      </c>
      <c r="D71" s="153">
        <v>1</v>
      </c>
      <c r="E71" s="153">
        <v>0.2</v>
      </c>
      <c r="F71" s="152">
        <v>0.06</v>
      </c>
      <c r="G71" s="156">
        <v>25</v>
      </c>
    </row>
    <row r="72" spans="2:7">
      <c r="B72" s="151">
        <v>40330</v>
      </c>
      <c r="C72" s="152">
        <f t="shared" si="0"/>
        <v>0.25</v>
      </c>
      <c r="D72" s="153">
        <v>1</v>
      </c>
      <c r="E72" s="153">
        <v>0.18</v>
      </c>
      <c r="F72" s="152">
        <v>7.6408000000000004E-2</v>
      </c>
      <c r="G72" s="156">
        <v>25</v>
      </c>
    </row>
    <row r="73" spans="2:7">
      <c r="B73" s="151">
        <v>40360</v>
      </c>
      <c r="C73" s="152">
        <f t="shared" si="0"/>
        <v>0.5</v>
      </c>
      <c r="D73" s="153">
        <v>1</v>
      </c>
      <c r="E73" s="153">
        <v>0.18</v>
      </c>
      <c r="F73" s="152">
        <v>0.13347100000000001</v>
      </c>
      <c r="G73" s="156">
        <v>50</v>
      </c>
    </row>
    <row r="74" spans="2:7">
      <c r="B74" s="151">
        <v>40391</v>
      </c>
      <c r="C74" s="152">
        <f t="shared" si="0"/>
        <v>0.5</v>
      </c>
      <c r="D74" s="153">
        <v>1</v>
      </c>
      <c r="E74" s="153">
        <v>0.19</v>
      </c>
      <c r="F74" s="152">
        <v>0.14673</v>
      </c>
      <c r="G74" s="156">
        <v>50</v>
      </c>
    </row>
    <row r="75" spans="2:7">
      <c r="B75" s="151">
        <v>40422</v>
      </c>
      <c r="C75" s="152">
        <f t="shared" si="0"/>
        <v>0.75</v>
      </c>
      <c r="D75" s="153">
        <v>1</v>
      </c>
      <c r="E75" s="153">
        <v>0.19</v>
      </c>
      <c r="F75" s="152">
        <v>0.1525</v>
      </c>
      <c r="G75" s="156">
        <v>75</v>
      </c>
    </row>
    <row r="76" spans="2:7">
      <c r="B76" s="151">
        <v>40452</v>
      </c>
      <c r="C76" s="152">
        <f t="shared" si="0"/>
        <v>1</v>
      </c>
      <c r="D76" s="153">
        <v>1</v>
      </c>
      <c r="E76" s="153">
        <v>0.19</v>
      </c>
      <c r="F76" s="152">
        <v>0.11386400000000001</v>
      </c>
      <c r="G76" s="156">
        <v>100</v>
      </c>
    </row>
    <row r="77" spans="2:7">
      <c r="B77" s="151">
        <v>40483</v>
      </c>
      <c r="C77" s="152">
        <f t="shared" si="0"/>
        <v>1</v>
      </c>
      <c r="D77" s="153">
        <v>1</v>
      </c>
      <c r="E77" s="153">
        <v>0.19</v>
      </c>
      <c r="F77" s="152">
        <v>0.12565200000000001</v>
      </c>
      <c r="G77" s="156">
        <v>100</v>
      </c>
    </row>
    <row r="78" spans="2:7">
      <c r="B78" s="151">
        <v>40513</v>
      </c>
      <c r="C78" s="152">
        <f t="shared" si="0"/>
        <v>1.25</v>
      </c>
      <c r="D78" s="153">
        <v>1</v>
      </c>
      <c r="E78" s="153">
        <v>0.18</v>
      </c>
      <c r="F78" s="152">
        <v>0.10786800000000001</v>
      </c>
      <c r="G78" s="156">
        <v>125</v>
      </c>
    </row>
    <row r="79" spans="2:7">
      <c r="B79" s="151">
        <v>40544</v>
      </c>
      <c r="C79" s="152">
        <f t="shared" si="0"/>
        <v>1.25</v>
      </c>
      <c r="D79" s="153">
        <v>1</v>
      </c>
      <c r="E79" s="153">
        <v>0.17</v>
      </c>
      <c r="F79" s="152">
        <v>8.5811999999999999E-2</v>
      </c>
      <c r="G79" s="156">
        <v>125</v>
      </c>
    </row>
    <row r="80" spans="2:7">
      <c r="B80" s="151">
        <v>40575</v>
      </c>
      <c r="C80" s="152">
        <f t="shared" si="0"/>
        <v>1.5</v>
      </c>
      <c r="D80" s="153">
        <v>1</v>
      </c>
      <c r="E80" s="153">
        <v>0.16</v>
      </c>
      <c r="F80" s="152">
        <v>6.9391999999999995E-2</v>
      </c>
      <c r="G80" s="156">
        <v>150</v>
      </c>
    </row>
    <row r="81" spans="2:7">
      <c r="B81" s="151">
        <v>40603</v>
      </c>
      <c r="C81" s="152">
        <f t="shared" si="0"/>
        <v>1.5</v>
      </c>
      <c r="D81" s="153">
        <v>1</v>
      </c>
      <c r="E81" s="153">
        <v>0.14000000000000001</v>
      </c>
      <c r="F81" s="152">
        <v>7.1425000000000002E-2</v>
      </c>
      <c r="G81" s="156">
        <v>150</v>
      </c>
    </row>
    <row r="82" spans="2:7">
      <c r="B82" s="151">
        <v>40634</v>
      </c>
      <c r="C82" s="152">
        <f t="shared" si="0"/>
        <v>1.75</v>
      </c>
      <c r="D82" s="153">
        <v>1.25</v>
      </c>
      <c r="E82" s="153">
        <v>0.1</v>
      </c>
      <c r="F82" s="152">
        <v>6.2620999999999996E-2</v>
      </c>
      <c r="G82" s="156">
        <v>175</v>
      </c>
    </row>
    <row r="83" spans="2:7">
      <c r="B83" s="151">
        <v>40664</v>
      </c>
      <c r="C83" s="152">
        <f t="shared" si="0"/>
        <v>1.75</v>
      </c>
      <c r="D83" s="153">
        <v>1.25</v>
      </c>
      <c r="E83" s="153">
        <v>0.09</v>
      </c>
      <c r="F83" s="152">
        <v>4.9265999999999997E-2</v>
      </c>
      <c r="G83" s="156">
        <v>175</v>
      </c>
    </row>
    <row r="84" spans="2:7">
      <c r="B84" s="151">
        <v>40695</v>
      </c>
      <c r="C84" s="152">
        <f t="shared" si="0"/>
        <v>1.75</v>
      </c>
      <c r="D84" s="153">
        <v>1.5</v>
      </c>
      <c r="E84" s="153">
        <v>0.09</v>
      </c>
      <c r="F84" s="152">
        <v>5.6799000000000002E-2</v>
      </c>
      <c r="G84" s="156">
        <v>175</v>
      </c>
    </row>
    <row r="85" spans="2:7">
      <c r="B85" s="151">
        <v>40725</v>
      </c>
      <c r="C85" s="152">
        <f t="shared" si="0"/>
        <v>2</v>
      </c>
      <c r="D85" s="153">
        <v>1.5</v>
      </c>
      <c r="E85" s="153">
        <v>7.0000000000000007E-2</v>
      </c>
      <c r="F85" s="152">
        <v>5.1027999999999997E-2</v>
      </c>
      <c r="G85" s="156">
        <v>200</v>
      </c>
    </row>
    <row r="86" spans="2:7">
      <c r="B86" s="151">
        <v>40756</v>
      </c>
      <c r="C86" s="152">
        <f t="shared" si="0"/>
        <v>2</v>
      </c>
      <c r="D86" s="153">
        <v>1.5</v>
      </c>
      <c r="E86" s="153">
        <v>0.1</v>
      </c>
      <c r="F86" s="152">
        <v>0</v>
      </c>
      <c r="G86" s="156">
        <v>200</v>
      </c>
    </row>
    <row r="87" spans="2:7">
      <c r="B87" s="151">
        <v>40787</v>
      </c>
      <c r="C87" s="152">
        <f t="shared" si="0"/>
        <v>2</v>
      </c>
      <c r="D87" s="153">
        <v>1.5</v>
      </c>
      <c r="E87" s="153">
        <v>0.08</v>
      </c>
      <c r="F87" s="152">
        <v>-1.2057999999999999E-2</v>
      </c>
      <c r="G87" s="156">
        <v>200</v>
      </c>
    </row>
    <row r="88" spans="2:7">
      <c r="B88" s="151">
        <v>40817</v>
      </c>
      <c r="C88" s="152">
        <f t="shared" si="0"/>
        <v>2</v>
      </c>
      <c r="D88" s="153">
        <v>1.5</v>
      </c>
      <c r="E88" s="153">
        <v>7.0000000000000007E-2</v>
      </c>
      <c r="F88" s="152">
        <v>-6.8985000000000005E-2</v>
      </c>
      <c r="G88" s="156">
        <v>200</v>
      </c>
    </row>
    <row r="89" spans="2:7">
      <c r="B89" s="151">
        <v>40848</v>
      </c>
      <c r="C89" s="152">
        <f t="shared" si="0"/>
        <v>2</v>
      </c>
      <c r="D89" s="153">
        <v>1.25</v>
      </c>
      <c r="E89" s="153">
        <v>0.08</v>
      </c>
      <c r="F89" s="152">
        <v>0.04</v>
      </c>
      <c r="G89" s="156">
        <v>200</v>
      </c>
    </row>
    <row r="90" spans="2:7">
      <c r="B90" s="151">
        <v>40878</v>
      </c>
      <c r="C90" s="152">
        <f t="shared" si="0"/>
        <v>1.75</v>
      </c>
      <c r="D90" s="153">
        <v>1</v>
      </c>
      <c r="E90" s="153">
        <v>7.0000000000000007E-2</v>
      </c>
      <c r="F90" s="152">
        <v>-5.3332999999999998E-2</v>
      </c>
      <c r="G90" s="156">
        <v>175</v>
      </c>
    </row>
    <row r="91" spans="2:7">
      <c r="B91" s="151">
        <v>40909</v>
      </c>
      <c r="C91" s="152">
        <f t="shared" si="0"/>
        <v>1.75</v>
      </c>
      <c r="D91" s="153">
        <v>1</v>
      </c>
      <c r="E91" s="153">
        <v>0.08</v>
      </c>
      <c r="F91" s="152">
        <v>3.333E-3</v>
      </c>
      <c r="G91" s="156">
        <v>175</v>
      </c>
    </row>
    <row r="92" spans="2:7">
      <c r="B92" s="151">
        <v>40940</v>
      </c>
      <c r="C92" s="152">
        <f t="shared" si="0"/>
        <v>2.5</v>
      </c>
      <c r="D92" s="153">
        <v>1</v>
      </c>
      <c r="E92" s="153">
        <v>0.1</v>
      </c>
      <c r="F92" s="152">
        <v>-4.8405999999999998E-2</v>
      </c>
      <c r="G92" s="156">
        <v>250</v>
      </c>
    </row>
    <row r="93" spans="2:7">
      <c r="B93" s="151">
        <v>40969</v>
      </c>
      <c r="C93" s="152">
        <f t="shared" si="0"/>
        <v>1.5</v>
      </c>
      <c r="D93" s="153">
        <v>1</v>
      </c>
      <c r="E93" s="153">
        <v>0.13</v>
      </c>
      <c r="F93" s="152">
        <v>-4.4090999999999998E-2</v>
      </c>
      <c r="G93" s="156">
        <v>150</v>
      </c>
    </row>
    <row r="94" spans="2:7">
      <c r="B94" s="151">
        <v>41000</v>
      </c>
      <c r="C94" s="152">
        <f t="shared" si="0"/>
        <v>1.5</v>
      </c>
      <c r="D94" s="153">
        <v>1</v>
      </c>
      <c r="E94" s="153">
        <v>0.14000000000000001</v>
      </c>
      <c r="F94" s="152">
        <v>-4.5560000000000002E-3</v>
      </c>
      <c r="G94" s="156">
        <v>150</v>
      </c>
    </row>
    <row r="95" spans="2:7">
      <c r="B95" s="151">
        <v>41030</v>
      </c>
      <c r="C95" s="152">
        <f t="shared" si="0"/>
        <v>1.5</v>
      </c>
      <c r="D95" s="153">
        <v>1</v>
      </c>
      <c r="E95" s="153">
        <v>0.16</v>
      </c>
      <c r="F95" s="152">
        <v>-0.01</v>
      </c>
      <c r="G95" s="156">
        <v>150</v>
      </c>
    </row>
    <row r="96" spans="2:7">
      <c r="B96" s="151">
        <v>41061</v>
      </c>
      <c r="C96" s="152">
        <f t="shared" si="0"/>
        <v>1.5</v>
      </c>
      <c r="D96" s="153">
        <v>0.75</v>
      </c>
      <c r="E96" s="153">
        <v>0.16</v>
      </c>
      <c r="F96" s="152">
        <v>-2.5454999999999998E-2</v>
      </c>
      <c r="G96" s="156">
        <v>150</v>
      </c>
    </row>
    <row r="97" spans="2:7">
      <c r="B97" s="151">
        <v>41091</v>
      </c>
      <c r="C97" s="152">
        <f t="shared" si="0"/>
        <v>1.5</v>
      </c>
      <c r="D97" s="153">
        <v>0.75</v>
      </c>
      <c r="E97" s="153">
        <v>0.16</v>
      </c>
      <c r="F97" s="152">
        <v>-4.4999999999999998E-2</v>
      </c>
      <c r="G97" s="156">
        <v>150</v>
      </c>
    </row>
    <row r="98" spans="2:7">
      <c r="B98" s="151">
        <v>41122</v>
      </c>
      <c r="C98" s="152">
        <f t="shared" si="0"/>
        <v>1.5</v>
      </c>
      <c r="D98" s="153">
        <v>0.75</v>
      </c>
      <c r="E98" s="153">
        <v>0.13</v>
      </c>
      <c r="F98" s="152">
        <v>-0.08</v>
      </c>
      <c r="G98" s="156">
        <v>150</v>
      </c>
    </row>
    <row r="99" spans="2:7">
      <c r="B99" s="151">
        <v>41153</v>
      </c>
      <c r="C99" s="152">
        <f t="shared" si="0"/>
        <v>1.25</v>
      </c>
      <c r="D99" s="153">
        <v>0.75</v>
      </c>
      <c r="E99" s="153">
        <v>0.14000000000000001</v>
      </c>
      <c r="F99" s="152">
        <v>-7.0000000000000007E-2</v>
      </c>
      <c r="G99" s="156">
        <v>125</v>
      </c>
    </row>
    <row r="100" spans="2:7">
      <c r="B100" s="151">
        <v>41183</v>
      </c>
      <c r="C100" s="152">
        <f t="shared" si="0"/>
        <v>1.25</v>
      </c>
      <c r="D100" s="153">
        <v>0.75</v>
      </c>
      <c r="E100" s="153">
        <v>0.16</v>
      </c>
      <c r="F100" s="152">
        <v>-6.5000000000000002E-2</v>
      </c>
      <c r="G100" s="156">
        <v>125</v>
      </c>
    </row>
    <row r="101" spans="2:7">
      <c r="B101" s="151">
        <v>41214</v>
      </c>
      <c r="C101" s="152">
        <f t="shared" si="0"/>
        <v>1.25</v>
      </c>
      <c r="D101" s="153">
        <v>0.75</v>
      </c>
      <c r="E101" s="153">
        <v>0.16</v>
      </c>
      <c r="F101" s="152">
        <v>-6.5000000000000002E-2</v>
      </c>
      <c r="G101" s="156">
        <v>125</v>
      </c>
    </row>
    <row r="102" spans="2:7">
      <c r="B102" s="151">
        <v>41244</v>
      </c>
      <c r="C102" s="152">
        <f t="shared" si="0"/>
        <v>1</v>
      </c>
      <c r="D102" s="153">
        <v>0.75</v>
      </c>
      <c r="E102" s="153">
        <v>0.16</v>
      </c>
      <c r="F102" s="152">
        <v>-0.06</v>
      </c>
      <c r="G102" s="156">
        <v>100</v>
      </c>
    </row>
    <row r="103" spans="2:7">
      <c r="B103" s="151">
        <v>41275</v>
      </c>
      <c r="C103" s="152">
        <f t="shared" si="0"/>
        <v>1</v>
      </c>
      <c r="D103" s="153">
        <v>0.75</v>
      </c>
      <c r="E103" s="153">
        <v>0.14000000000000001</v>
      </c>
      <c r="F103" s="152">
        <v>-7.0000000000000007E-2</v>
      </c>
      <c r="G103" s="156">
        <v>100</v>
      </c>
    </row>
    <row r="104" spans="2:7">
      <c r="B104" s="151">
        <v>41306</v>
      </c>
      <c r="C104" s="152">
        <f t="shared" si="0"/>
        <v>1</v>
      </c>
      <c r="D104" s="153">
        <v>0.75</v>
      </c>
      <c r="E104" s="153">
        <v>0.15</v>
      </c>
      <c r="F104" s="152">
        <v>-0.04</v>
      </c>
      <c r="G104" s="156">
        <v>100</v>
      </c>
    </row>
    <row r="105" spans="2:7">
      <c r="B105" s="151">
        <v>41334</v>
      </c>
      <c r="C105" s="152">
        <f t="shared" si="0"/>
        <v>1</v>
      </c>
      <c r="D105" s="153">
        <v>0.75</v>
      </c>
      <c r="E105" s="153">
        <v>0.14000000000000001</v>
      </c>
      <c r="F105" s="152">
        <v>-0.04</v>
      </c>
      <c r="G105" s="156">
        <v>100</v>
      </c>
    </row>
    <row r="106" spans="2:7">
      <c r="B106" s="151">
        <v>41365</v>
      </c>
      <c r="C106" s="152">
        <f t="shared" si="0"/>
        <v>1</v>
      </c>
      <c r="D106" s="153">
        <v>0.75</v>
      </c>
      <c r="E106" s="153">
        <v>0.15</v>
      </c>
      <c r="F106" s="152">
        <v>-4.7500000000000001E-2</v>
      </c>
      <c r="G106" s="156">
        <v>100</v>
      </c>
    </row>
    <row r="107" spans="2:7">
      <c r="B107" s="151">
        <v>41395</v>
      </c>
      <c r="C107" s="152">
        <f t="shared" si="0"/>
        <v>1</v>
      </c>
      <c r="D107" s="153">
        <v>0.5</v>
      </c>
      <c r="E107" s="153">
        <v>0.11</v>
      </c>
      <c r="F107" s="152">
        <v>-4.0500000000000001E-2</v>
      </c>
      <c r="G107" s="156">
        <v>100</v>
      </c>
    </row>
    <row r="108" spans="2:7">
      <c r="B108" s="151">
        <v>41426</v>
      </c>
      <c r="C108" s="152">
        <f t="shared" si="0"/>
        <v>1</v>
      </c>
      <c r="D108" s="153">
        <v>0.5</v>
      </c>
      <c r="E108" s="153">
        <v>0.09</v>
      </c>
      <c r="F108" s="152">
        <v>-6.25E-2</v>
      </c>
      <c r="G108" s="156">
        <v>100</v>
      </c>
    </row>
    <row r="109" spans="2:7">
      <c r="B109" s="151">
        <v>41456</v>
      </c>
      <c r="C109" s="152">
        <f t="shared" si="0"/>
        <v>1</v>
      </c>
      <c r="D109" s="153">
        <v>0.5</v>
      </c>
      <c r="E109" s="153">
        <v>0.09</v>
      </c>
      <c r="F109" s="152">
        <v>-3.5000000000000003E-2</v>
      </c>
      <c r="G109" s="156">
        <v>100</v>
      </c>
    </row>
    <row r="110" spans="2:7">
      <c r="B110" s="151">
        <v>41487</v>
      </c>
      <c r="C110" s="152">
        <f t="shared" si="0"/>
        <v>1</v>
      </c>
      <c r="D110" s="153">
        <v>0.5</v>
      </c>
      <c r="E110" s="153">
        <v>0.08</v>
      </c>
      <c r="F110" s="152">
        <v>-0.05</v>
      </c>
      <c r="G110" s="156">
        <v>100</v>
      </c>
    </row>
    <row r="111" spans="2:7">
      <c r="B111" s="151">
        <v>41518</v>
      </c>
      <c r="C111" s="152">
        <f t="shared" si="0"/>
        <v>1</v>
      </c>
      <c r="D111" s="153">
        <v>0.5</v>
      </c>
      <c r="E111" s="153">
        <v>0.08</v>
      </c>
      <c r="F111" s="152">
        <v>-2.9583999999999999E-2</v>
      </c>
      <c r="G111" s="156">
        <v>100</v>
      </c>
    </row>
    <row r="112" spans="2:7">
      <c r="B112" s="151">
        <v>41548</v>
      </c>
      <c r="C112" s="152">
        <f t="shared" si="0"/>
        <v>1</v>
      </c>
      <c r="D112" s="153">
        <v>0.5</v>
      </c>
      <c r="E112" s="153">
        <v>0.09</v>
      </c>
      <c r="F112" s="152">
        <v>-0.04</v>
      </c>
      <c r="G112" s="156">
        <v>100</v>
      </c>
    </row>
    <row r="113" spans="2:7">
      <c r="B113" s="151">
        <v>41579</v>
      </c>
      <c r="C113" s="152">
        <f t="shared" si="0"/>
        <v>1</v>
      </c>
      <c r="D113" s="153">
        <v>0.25</v>
      </c>
      <c r="E113" s="153">
        <v>0.08</v>
      </c>
      <c r="F113" s="152">
        <v>-3.8332999999999999E-2</v>
      </c>
      <c r="G113" s="156">
        <v>100</v>
      </c>
    </row>
    <row r="114" spans="2:7">
      <c r="B114" s="151">
        <v>41609</v>
      </c>
      <c r="C114" s="152">
        <f t="shared" si="0"/>
        <v>0.75</v>
      </c>
      <c r="D114" s="153">
        <v>0.25</v>
      </c>
      <c r="E114" s="153">
        <v>0.09</v>
      </c>
      <c r="F114" s="152">
        <v>-4.4999999999999998E-2</v>
      </c>
      <c r="G114" s="156">
        <v>75</v>
      </c>
    </row>
    <row r="115" spans="2:7">
      <c r="B115" s="151">
        <v>41640</v>
      </c>
      <c r="C115" s="152">
        <f t="shared" si="0"/>
        <v>0.75</v>
      </c>
      <c r="D115" s="153">
        <v>0.25</v>
      </c>
      <c r="E115" s="153">
        <v>7.0000000000000007E-2</v>
      </c>
      <c r="F115" s="152">
        <v>-6.0999999999999999E-2</v>
      </c>
      <c r="G115" s="156">
        <v>75</v>
      </c>
    </row>
    <row r="116" spans="2:7">
      <c r="B116" s="151">
        <v>41671</v>
      </c>
      <c r="C116" s="152">
        <f t="shared" si="0"/>
        <v>0.75</v>
      </c>
      <c r="D116" s="153">
        <v>0.25</v>
      </c>
      <c r="E116" s="153">
        <v>7.0000000000000007E-2</v>
      </c>
      <c r="F116" s="152">
        <v>-6.5000000000000002E-2</v>
      </c>
      <c r="G116" s="156">
        <v>75</v>
      </c>
    </row>
    <row r="117" spans="2:7">
      <c r="B117" s="151">
        <v>41699</v>
      </c>
      <c r="C117" s="152">
        <f t="shared" si="0"/>
        <v>0.75</v>
      </c>
      <c r="D117" s="153">
        <v>0.25</v>
      </c>
      <c r="E117" s="153">
        <v>0.08</v>
      </c>
      <c r="F117" s="152">
        <v>-4.4999999999999998E-2</v>
      </c>
      <c r="G117" s="156">
        <v>75</v>
      </c>
    </row>
    <row r="118" spans="2:7">
      <c r="B118" s="151">
        <v>41730</v>
      </c>
      <c r="C118" s="152">
        <f t="shared" si="0"/>
        <v>0.75</v>
      </c>
      <c r="D118" s="153">
        <v>0.25</v>
      </c>
      <c r="E118" s="153">
        <v>0.09</v>
      </c>
      <c r="F118" s="152">
        <v>-4.7500000000000001E-2</v>
      </c>
      <c r="G118" s="156">
        <v>75</v>
      </c>
    </row>
    <row r="119" spans="2:7">
      <c r="B119" s="151">
        <v>41760</v>
      </c>
      <c r="C119" s="152">
        <f t="shared" ref="C119:C174" si="1">+G119/100</f>
        <v>0.75</v>
      </c>
      <c r="D119" s="153">
        <v>0.25</v>
      </c>
      <c r="E119" s="153">
        <v>0.09</v>
      </c>
      <c r="F119" s="152">
        <v>-0.05</v>
      </c>
      <c r="G119" s="156">
        <v>75</v>
      </c>
    </row>
    <row r="120" spans="2:7">
      <c r="B120" s="151">
        <v>41791</v>
      </c>
      <c r="C120" s="152">
        <f t="shared" si="1"/>
        <v>0.75</v>
      </c>
      <c r="D120" s="153">
        <v>0.15</v>
      </c>
      <c r="E120" s="153">
        <v>0.1</v>
      </c>
      <c r="F120" s="152">
        <v>-6.5000000000000002E-2</v>
      </c>
      <c r="G120" s="156">
        <v>75</v>
      </c>
    </row>
    <row r="121" spans="2:7">
      <c r="B121" s="151">
        <v>41821</v>
      </c>
      <c r="C121" s="152">
        <f t="shared" si="1"/>
        <v>0.25</v>
      </c>
      <c r="D121" s="153">
        <v>0.15</v>
      </c>
      <c r="E121" s="153">
        <v>0.09</v>
      </c>
      <c r="F121" s="152">
        <v>-5.2499999999999998E-2</v>
      </c>
      <c r="G121" s="156">
        <v>25</v>
      </c>
    </row>
    <row r="122" spans="2:7">
      <c r="B122" s="151">
        <v>41852</v>
      </c>
      <c r="C122" s="152">
        <f t="shared" si="1"/>
        <v>0.25</v>
      </c>
      <c r="D122" s="153">
        <v>0.15</v>
      </c>
      <c r="E122" s="153">
        <v>0.09</v>
      </c>
      <c r="F122" s="152">
        <v>-0.05</v>
      </c>
      <c r="G122" s="156">
        <v>25</v>
      </c>
    </row>
    <row r="123" spans="2:7">
      <c r="B123" s="151">
        <v>41883</v>
      </c>
      <c r="C123" s="152">
        <f t="shared" si="1"/>
        <v>0.25</v>
      </c>
      <c r="D123" s="153">
        <v>0.05</v>
      </c>
      <c r="E123" s="153">
        <v>0.09</v>
      </c>
      <c r="F123" s="152">
        <v>-3.1111E-2</v>
      </c>
      <c r="G123" s="156">
        <v>25</v>
      </c>
    </row>
    <row r="124" spans="2:7">
      <c r="B124" s="151">
        <v>41913</v>
      </c>
      <c r="C124" s="152">
        <f t="shared" si="1"/>
        <v>0</v>
      </c>
      <c r="D124" s="153">
        <v>0.05</v>
      </c>
      <c r="E124" s="153">
        <v>0.09</v>
      </c>
      <c r="F124" s="152">
        <v>-6.3329999999999997E-2</v>
      </c>
      <c r="G124" s="156">
        <v>0</v>
      </c>
    </row>
    <row r="125" spans="2:7">
      <c r="B125" s="151">
        <v>41944</v>
      </c>
      <c r="C125" s="152">
        <f t="shared" si="1"/>
        <v>0</v>
      </c>
      <c r="D125" s="153">
        <v>0.05</v>
      </c>
      <c r="E125" s="153">
        <v>0.09</v>
      </c>
      <c r="F125" s="152">
        <v>-3.6666999999999998E-2</v>
      </c>
      <c r="G125" s="156">
        <v>0</v>
      </c>
    </row>
    <row r="126" spans="2:7">
      <c r="B126" s="151">
        <v>41974</v>
      </c>
      <c r="C126" s="152">
        <f t="shared" si="1"/>
        <v>0</v>
      </c>
      <c r="D126" s="153">
        <v>0.05</v>
      </c>
      <c r="E126" s="153">
        <v>0.12</v>
      </c>
      <c r="F126" s="152">
        <v>0</v>
      </c>
      <c r="G126" s="156">
        <v>0</v>
      </c>
    </row>
    <row r="127" spans="2:7">
      <c r="B127" s="151">
        <v>42005</v>
      </c>
      <c r="C127" s="152">
        <f t="shared" si="1"/>
        <v>0</v>
      </c>
      <c r="D127" s="153">
        <v>0.05</v>
      </c>
      <c r="E127" s="153">
        <v>0.11</v>
      </c>
      <c r="F127" s="152">
        <v>-0.77777799999999997</v>
      </c>
      <c r="G127" s="156">
        <v>0</v>
      </c>
    </row>
    <row r="128" spans="2:7">
      <c r="B128" s="151">
        <v>42036</v>
      </c>
      <c r="C128" s="152">
        <f t="shared" si="1"/>
        <v>-0.04</v>
      </c>
      <c r="D128" s="153">
        <v>0.05</v>
      </c>
      <c r="E128" s="153">
        <v>0.11</v>
      </c>
      <c r="F128" s="152">
        <v>-0.85</v>
      </c>
      <c r="G128" s="156">
        <v>-4</v>
      </c>
    </row>
    <row r="129" spans="2:7">
      <c r="B129" s="151">
        <v>42064</v>
      </c>
      <c r="C129" s="152">
        <f t="shared" si="1"/>
        <v>-0.25</v>
      </c>
      <c r="D129" s="153">
        <v>0.05</v>
      </c>
      <c r="E129" s="153">
        <v>0.11</v>
      </c>
      <c r="F129" s="152">
        <v>-0.78</v>
      </c>
      <c r="G129" s="156">
        <v>-25</v>
      </c>
    </row>
    <row r="130" spans="2:7">
      <c r="B130" s="151">
        <v>42095</v>
      </c>
      <c r="C130" s="152">
        <f t="shared" si="1"/>
        <v>-0.25</v>
      </c>
      <c r="D130" s="153">
        <v>0.05</v>
      </c>
      <c r="E130" s="153">
        <v>0.12</v>
      </c>
      <c r="F130" s="152">
        <v>-0.79846099999999998</v>
      </c>
      <c r="G130" s="156">
        <v>-25</v>
      </c>
    </row>
    <row r="131" spans="2:7">
      <c r="B131" s="151">
        <v>42125</v>
      </c>
      <c r="C131" s="152">
        <f t="shared" si="1"/>
        <v>-0.25</v>
      </c>
      <c r="D131" s="153">
        <v>0.05</v>
      </c>
      <c r="E131" s="153">
        <v>0.12</v>
      </c>
      <c r="F131" s="152">
        <v>-0.77313699999999996</v>
      </c>
      <c r="G131" s="156">
        <v>-25</v>
      </c>
    </row>
    <row r="132" spans="2:7">
      <c r="B132" s="151">
        <v>42156</v>
      </c>
      <c r="C132" s="152">
        <f t="shared" si="1"/>
        <v>-0.25</v>
      </c>
      <c r="D132" s="153">
        <v>0.05</v>
      </c>
      <c r="E132" s="153">
        <v>0.13</v>
      </c>
      <c r="F132" s="152">
        <v>-0.76</v>
      </c>
      <c r="G132" s="156">
        <v>-25</v>
      </c>
    </row>
    <row r="133" spans="2:7">
      <c r="B133" s="151">
        <v>42186</v>
      </c>
      <c r="C133" s="152">
        <f t="shared" si="1"/>
        <v>-0.35</v>
      </c>
      <c r="D133" s="153">
        <v>0.05</v>
      </c>
      <c r="E133" s="153">
        <v>0.13</v>
      </c>
      <c r="F133" s="152">
        <v>-0.76</v>
      </c>
      <c r="G133" s="156">
        <v>-35</v>
      </c>
    </row>
    <row r="134" spans="2:7">
      <c r="B134" s="151">
        <v>42217</v>
      </c>
      <c r="C134" s="152">
        <f t="shared" si="1"/>
        <v>-0.35</v>
      </c>
      <c r="D134" s="153">
        <v>0.05</v>
      </c>
      <c r="E134" s="153">
        <v>0.14000000000000001</v>
      </c>
      <c r="F134" s="152">
        <v>-0.71929699999999996</v>
      </c>
      <c r="G134" s="156">
        <v>-35</v>
      </c>
    </row>
    <row r="135" spans="2:7">
      <c r="B135" s="151">
        <v>42248</v>
      </c>
      <c r="C135" s="152">
        <f t="shared" si="1"/>
        <v>-0.35</v>
      </c>
      <c r="D135" s="153">
        <v>0.05</v>
      </c>
      <c r="E135" s="153">
        <v>0.14000000000000001</v>
      </c>
      <c r="F135" s="152">
        <v>-0.73083399999999998</v>
      </c>
      <c r="G135" s="156">
        <v>-35</v>
      </c>
    </row>
    <row r="136" spans="2:7">
      <c r="B136" s="151">
        <v>42278</v>
      </c>
      <c r="C136" s="152">
        <f t="shared" si="1"/>
        <v>-0.35</v>
      </c>
      <c r="D136" s="153">
        <v>0.05</v>
      </c>
      <c r="E136" s="153">
        <v>0.12</v>
      </c>
      <c r="F136" s="152">
        <v>-0.82</v>
      </c>
      <c r="G136" s="156">
        <v>-35</v>
      </c>
    </row>
    <row r="137" spans="2:7">
      <c r="B137" s="151">
        <v>42309</v>
      </c>
      <c r="C137" s="152">
        <f t="shared" si="1"/>
        <v>-0.35</v>
      </c>
      <c r="D137" s="153">
        <v>0.05</v>
      </c>
      <c r="E137" s="153">
        <v>0.12</v>
      </c>
      <c r="F137" s="152">
        <v>-0.74208399999999997</v>
      </c>
      <c r="G137" s="156">
        <v>-35</v>
      </c>
    </row>
    <row r="138" spans="2:7">
      <c r="B138" s="151">
        <v>42339</v>
      </c>
      <c r="C138" s="152">
        <f t="shared" si="1"/>
        <v>-0.35</v>
      </c>
      <c r="D138" s="153">
        <v>0.05</v>
      </c>
      <c r="E138" s="153">
        <v>0.24</v>
      </c>
      <c r="F138" s="152">
        <v>-0.74</v>
      </c>
      <c r="G138" s="156">
        <v>-35</v>
      </c>
    </row>
    <row r="139" spans="2:7">
      <c r="B139" s="151">
        <v>42370</v>
      </c>
      <c r="C139" s="152">
        <f t="shared" si="1"/>
        <v>-0.35</v>
      </c>
      <c r="D139" s="153">
        <v>0.05</v>
      </c>
      <c r="E139" s="153">
        <v>0.34</v>
      </c>
      <c r="F139" s="152">
        <v>-0.74</v>
      </c>
      <c r="G139" s="156">
        <v>-35</v>
      </c>
    </row>
    <row r="140" spans="2:7">
      <c r="B140" s="151">
        <v>42401</v>
      </c>
      <c r="C140" s="152">
        <f t="shared" si="1"/>
        <v>-0.5</v>
      </c>
      <c r="D140" s="153">
        <v>0.05</v>
      </c>
      <c r="E140" s="153">
        <v>0.38</v>
      </c>
      <c r="F140" s="152">
        <v>-0.75</v>
      </c>
      <c r="G140" s="156">
        <v>-50</v>
      </c>
    </row>
    <row r="141" spans="2:7">
      <c r="B141" s="151">
        <v>42430</v>
      </c>
      <c r="C141" s="152">
        <f t="shared" si="1"/>
        <v>-0.5</v>
      </c>
      <c r="D141" s="153">
        <v>0</v>
      </c>
      <c r="E141" s="153">
        <v>0.36</v>
      </c>
      <c r="F141" s="152">
        <v>-0.65</v>
      </c>
      <c r="G141" s="156">
        <v>-50</v>
      </c>
    </row>
    <row r="142" spans="2:7">
      <c r="B142" s="151">
        <v>42461</v>
      </c>
      <c r="C142" s="152">
        <f t="shared" si="1"/>
        <v>-0.5</v>
      </c>
      <c r="D142" s="153">
        <v>0</v>
      </c>
      <c r="E142" s="153">
        <v>0.37</v>
      </c>
      <c r="F142" s="152">
        <v>-0.67</v>
      </c>
      <c r="G142" s="156">
        <v>-50</v>
      </c>
    </row>
    <row r="143" spans="2:7">
      <c r="B143" s="151">
        <v>42491</v>
      </c>
      <c r="C143" s="152">
        <f t="shared" si="1"/>
        <v>-0.5</v>
      </c>
      <c r="D143" s="153">
        <v>0</v>
      </c>
      <c r="E143" s="153">
        <v>0.37</v>
      </c>
      <c r="F143" s="152">
        <v>-0.7</v>
      </c>
      <c r="G143" s="156">
        <v>-50</v>
      </c>
    </row>
    <row r="144" spans="2:7">
      <c r="B144" s="151">
        <v>42522</v>
      </c>
      <c r="C144" s="152">
        <f t="shared" si="1"/>
        <v>-0.5</v>
      </c>
      <c r="D144" s="153">
        <v>0</v>
      </c>
      <c r="E144" s="153">
        <v>0.38</v>
      </c>
      <c r="F144" s="152">
        <v>-0.72245099999999995</v>
      </c>
      <c r="G144" s="156">
        <v>-50</v>
      </c>
    </row>
    <row r="145" spans="2:7">
      <c r="B145" s="151">
        <v>42552</v>
      </c>
      <c r="C145" s="152">
        <f t="shared" si="1"/>
        <v>-0.5</v>
      </c>
      <c r="D145" s="153">
        <v>0</v>
      </c>
      <c r="E145" s="153">
        <v>0.39</v>
      </c>
      <c r="F145" s="152">
        <v>-0.72499999999999998</v>
      </c>
      <c r="G145" s="156">
        <v>-50</v>
      </c>
    </row>
    <row r="146" spans="2:7">
      <c r="B146" s="151">
        <v>42583</v>
      </c>
      <c r="C146" s="152">
        <f t="shared" si="1"/>
        <v>-0.5</v>
      </c>
      <c r="D146" s="153">
        <v>0</v>
      </c>
      <c r="E146" s="153">
        <v>0.4</v>
      </c>
      <c r="F146" s="152">
        <v>-0.72</v>
      </c>
      <c r="G146" s="156">
        <v>-50</v>
      </c>
    </row>
    <row r="147" spans="2:7">
      <c r="B147" s="151">
        <v>42614</v>
      </c>
      <c r="C147" s="152">
        <f t="shared" si="1"/>
        <v>-0.5</v>
      </c>
      <c r="D147" s="153">
        <v>0</v>
      </c>
      <c r="E147" s="153">
        <v>0.4</v>
      </c>
      <c r="F147" s="152">
        <v>-0.76</v>
      </c>
      <c r="G147" s="156">
        <v>-50</v>
      </c>
    </row>
    <row r="148" spans="2:7">
      <c r="B148" s="151">
        <v>42644</v>
      </c>
      <c r="C148" s="152">
        <f t="shared" si="1"/>
        <v>-0.5</v>
      </c>
      <c r="D148" s="153">
        <v>0</v>
      </c>
      <c r="E148" s="153">
        <v>0.4</v>
      </c>
      <c r="F148" s="152">
        <v>-0.73199999999999998</v>
      </c>
      <c r="G148" s="156">
        <v>-50</v>
      </c>
    </row>
    <row r="149" spans="2:7">
      <c r="B149" s="151">
        <v>42675</v>
      </c>
      <c r="C149" s="152">
        <f t="shared" si="1"/>
        <v>-0.5</v>
      </c>
      <c r="D149" s="153">
        <v>0</v>
      </c>
      <c r="E149" s="153">
        <v>0.41</v>
      </c>
      <c r="F149" s="152">
        <v>-0.72</v>
      </c>
      <c r="G149" s="156">
        <v>-50</v>
      </c>
    </row>
    <row r="150" spans="2:7">
      <c r="B150" s="151">
        <v>42705</v>
      </c>
      <c r="C150" s="152">
        <f t="shared" si="1"/>
        <v>-0.5</v>
      </c>
      <c r="D150" s="153">
        <v>0</v>
      </c>
      <c r="E150" s="153">
        <v>0.54</v>
      </c>
      <c r="F150" s="152">
        <v>-0.72</v>
      </c>
      <c r="G150" s="156">
        <v>-50</v>
      </c>
    </row>
    <row r="151" spans="2:7">
      <c r="B151" s="151">
        <v>42736</v>
      </c>
      <c r="C151" s="152">
        <f t="shared" si="1"/>
        <v>-0.5</v>
      </c>
      <c r="D151" s="153">
        <v>0</v>
      </c>
      <c r="E151" s="153">
        <v>0.65</v>
      </c>
      <c r="F151" s="152">
        <v>-0.7</v>
      </c>
      <c r="G151" s="156">
        <v>-50</v>
      </c>
    </row>
    <row r="152" spans="2:7">
      <c r="B152" s="151">
        <v>42767</v>
      </c>
      <c r="C152" s="152">
        <f t="shared" si="1"/>
        <v>-0.5</v>
      </c>
      <c r="D152" s="153">
        <v>0</v>
      </c>
      <c r="E152" s="153">
        <v>0.66</v>
      </c>
      <c r="F152" s="152">
        <v>-0.73666699999999996</v>
      </c>
      <c r="G152" s="156">
        <v>-50</v>
      </c>
    </row>
    <row r="153" spans="2:7">
      <c r="B153" s="151">
        <v>42795</v>
      </c>
      <c r="C153" s="152">
        <f t="shared" si="1"/>
        <v>-0.5</v>
      </c>
      <c r="D153" s="153">
        <v>0</v>
      </c>
      <c r="E153" s="153">
        <v>0.79</v>
      </c>
      <c r="F153" s="152">
        <v>-0.73</v>
      </c>
      <c r="G153" s="156">
        <v>-50</v>
      </c>
    </row>
    <row r="154" spans="2:7">
      <c r="B154" s="151">
        <v>42826</v>
      </c>
      <c r="C154" s="152">
        <f t="shared" si="1"/>
        <v>-0.5</v>
      </c>
      <c r="D154" s="153">
        <v>0</v>
      </c>
      <c r="E154" s="153">
        <v>0.9</v>
      </c>
      <c r="F154" s="152">
        <v>-0.73</v>
      </c>
      <c r="G154" s="156">
        <v>-50</v>
      </c>
    </row>
    <row r="155" spans="2:7">
      <c r="B155" s="151">
        <v>42856</v>
      </c>
      <c r="C155" s="152">
        <f t="shared" si="1"/>
        <v>-0.5</v>
      </c>
      <c r="D155" s="153">
        <v>0</v>
      </c>
      <c r="E155" s="153">
        <v>0.91</v>
      </c>
      <c r="F155" s="152">
        <v>-0.7</v>
      </c>
      <c r="G155" s="156">
        <v>-50</v>
      </c>
    </row>
    <row r="156" spans="2:7">
      <c r="B156" s="151">
        <v>42887</v>
      </c>
      <c r="C156" s="152">
        <f t="shared" si="1"/>
        <v>-0.5</v>
      </c>
      <c r="D156" s="153">
        <v>0</v>
      </c>
      <c r="E156" s="153">
        <v>1.04</v>
      </c>
      <c r="F156" s="152">
        <v>-0.71009900000000004</v>
      </c>
      <c r="G156" s="156">
        <v>-50</v>
      </c>
    </row>
    <row r="157" spans="2:7">
      <c r="B157" s="151">
        <v>42917</v>
      </c>
      <c r="C157" s="152">
        <f t="shared" si="1"/>
        <v>-0.5</v>
      </c>
      <c r="D157" s="153">
        <v>0</v>
      </c>
      <c r="E157" s="153">
        <v>1.1499999999999999</v>
      </c>
      <c r="F157" s="152">
        <v>-0.73</v>
      </c>
      <c r="G157" s="156">
        <v>-50</v>
      </c>
    </row>
    <row r="158" spans="2:7">
      <c r="B158" s="151">
        <v>42948</v>
      </c>
      <c r="C158" s="152">
        <f t="shared" si="1"/>
        <v>-0.5</v>
      </c>
      <c r="D158" s="153">
        <v>0</v>
      </c>
      <c r="E158" s="153">
        <v>1.1599999999999999</v>
      </c>
      <c r="F158" s="152">
        <v>-0.74666699999999997</v>
      </c>
      <c r="G158" s="156">
        <v>-50</v>
      </c>
    </row>
    <row r="159" spans="2:7">
      <c r="B159" s="151">
        <v>42979</v>
      </c>
      <c r="C159" s="152">
        <f t="shared" si="1"/>
        <v>-0.5</v>
      </c>
      <c r="D159" s="153">
        <v>0</v>
      </c>
      <c r="E159" s="153">
        <v>1.1499999999999999</v>
      </c>
      <c r="F159" s="152">
        <v>-0.73</v>
      </c>
      <c r="G159" s="156">
        <v>-50</v>
      </c>
    </row>
    <row r="160" spans="2:7">
      <c r="B160" s="151">
        <v>43009</v>
      </c>
      <c r="C160" s="152">
        <f t="shared" si="1"/>
        <v>-0.5</v>
      </c>
      <c r="D160" s="153">
        <v>0</v>
      </c>
      <c r="E160" s="153">
        <v>1.1499999999999999</v>
      </c>
      <c r="F160" s="152">
        <v>-0.755</v>
      </c>
      <c r="G160" s="156">
        <v>-50</v>
      </c>
    </row>
    <row r="161" spans="2:7">
      <c r="B161" s="151">
        <v>43040</v>
      </c>
      <c r="C161" s="152">
        <f t="shared" si="1"/>
        <v>-0.5</v>
      </c>
      <c r="D161" s="153">
        <v>0</v>
      </c>
      <c r="E161" s="153">
        <v>1.1599999999999999</v>
      </c>
      <c r="F161" s="152">
        <v>-0.746</v>
      </c>
      <c r="G161" s="156">
        <v>-50</v>
      </c>
    </row>
    <row r="162" spans="2:7">
      <c r="B162" s="151">
        <v>43070</v>
      </c>
      <c r="C162" s="152">
        <f t="shared" si="1"/>
        <v>-0.5</v>
      </c>
      <c r="D162" s="153">
        <v>0</v>
      </c>
      <c r="E162" s="153">
        <v>1.3</v>
      </c>
      <c r="F162" s="152">
        <v>-0.75</v>
      </c>
      <c r="G162" s="156">
        <v>-50</v>
      </c>
    </row>
    <row r="163" spans="2:7">
      <c r="B163" s="151">
        <v>43101</v>
      </c>
      <c r="C163" s="152">
        <f t="shared" si="1"/>
        <v>-0.5</v>
      </c>
      <c r="D163" s="153">
        <v>0</v>
      </c>
      <c r="E163" s="153">
        <v>1.41</v>
      </c>
      <c r="F163" s="152">
        <v>-0.75272700000000003</v>
      </c>
      <c r="G163" s="156">
        <v>-50</v>
      </c>
    </row>
    <row r="164" spans="2:7">
      <c r="B164" s="151">
        <v>43132</v>
      </c>
      <c r="C164" s="152">
        <f t="shared" si="1"/>
        <v>-0.5</v>
      </c>
      <c r="D164" s="153">
        <v>0</v>
      </c>
      <c r="E164" s="153">
        <v>1.42</v>
      </c>
      <c r="F164" s="152">
        <v>-0.73</v>
      </c>
      <c r="G164" s="156">
        <v>-50</v>
      </c>
    </row>
    <row r="165" spans="2:7">
      <c r="B165" s="151">
        <v>43160</v>
      </c>
      <c r="C165" s="152">
        <f t="shared" si="1"/>
        <v>-0.5</v>
      </c>
      <c r="D165" s="153">
        <v>0</v>
      </c>
      <c r="E165" s="153">
        <v>1.51</v>
      </c>
      <c r="F165" s="152"/>
      <c r="G165" s="156">
        <v>-50</v>
      </c>
    </row>
    <row r="166" spans="2:7">
      <c r="B166" s="151">
        <v>43191</v>
      </c>
      <c r="C166" s="152">
        <f t="shared" si="1"/>
        <v>-0.5</v>
      </c>
      <c r="D166" s="153">
        <v>0</v>
      </c>
      <c r="E166" s="153">
        <v>1.69</v>
      </c>
      <c r="F166" s="152">
        <v>-0.73624999999999996</v>
      </c>
      <c r="G166" s="156">
        <v>-50</v>
      </c>
    </row>
    <row r="167" spans="2:7">
      <c r="B167" s="151">
        <v>43221</v>
      </c>
      <c r="C167" s="152">
        <f t="shared" si="1"/>
        <v>-0.5</v>
      </c>
      <c r="D167" s="153">
        <v>0</v>
      </c>
      <c r="E167" s="153">
        <v>1.7</v>
      </c>
      <c r="F167" s="152"/>
      <c r="G167" s="156">
        <v>-50</v>
      </c>
    </row>
    <row r="168" spans="2:7">
      <c r="B168" s="151">
        <v>43252</v>
      </c>
      <c r="C168" s="152">
        <f t="shared" si="1"/>
        <v>-0.5</v>
      </c>
      <c r="D168" s="153">
        <v>0</v>
      </c>
      <c r="E168" s="153">
        <v>1.82</v>
      </c>
      <c r="F168" s="152">
        <v>-0.73</v>
      </c>
      <c r="G168" s="156">
        <v>-50</v>
      </c>
    </row>
    <row r="169" spans="2:7">
      <c r="B169" s="151">
        <v>43282</v>
      </c>
      <c r="C169" s="152">
        <f t="shared" si="1"/>
        <v>-0.5</v>
      </c>
      <c r="D169" s="153">
        <v>0</v>
      </c>
      <c r="E169" s="153">
        <v>1.91</v>
      </c>
      <c r="F169" s="152">
        <v>-0.73197999999999996</v>
      </c>
      <c r="G169" s="156">
        <v>-50</v>
      </c>
    </row>
    <row r="170" spans="2:7">
      <c r="B170" s="151">
        <v>43313</v>
      </c>
      <c r="C170" s="152">
        <f t="shared" si="1"/>
        <v>-0.5</v>
      </c>
      <c r="D170" s="153">
        <v>0</v>
      </c>
      <c r="E170" s="153">
        <v>1.91</v>
      </c>
      <c r="F170" s="152">
        <v>-0.73606000000000005</v>
      </c>
      <c r="G170" s="156">
        <v>-50</v>
      </c>
    </row>
    <row r="171" spans="2:7">
      <c r="B171" s="151">
        <v>43344</v>
      </c>
      <c r="C171" s="152">
        <f t="shared" si="1"/>
        <v>-0.5</v>
      </c>
      <c r="D171" s="153">
        <v>0</v>
      </c>
      <c r="E171" s="153">
        <v>1.95</v>
      </c>
      <c r="F171" s="152">
        <v>-0.73316999999999999</v>
      </c>
      <c r="G171" s="156">
        <v>-50</v>
      </c>
    </row>
    <row r="172" spans="2:7">
      <c r="B172" s="151">
        <v>43374</v>
      </c>
      <c r="C172" s="152">
        <f t="shared" si="1"/>
        <v>-0.5</v>
      </c>
      <c r="D172" s="153">
        <v>0</v>
      </c>
      <c r="E172" s="153">
        <v>2.19</v>
      </c>
      <c r="F172" s="152">
        <v>-0.72</v>
      </c>
      <c r="G172" s="156">
        <v>-50</v>
      </c>
    </row>
    <row r="173" spans="2:7">
      <c r="B173" s="151">
        <v>43405</v>
      </c>
      <c r="C173" s="152">
        <f t="shared" si="1"/>
        <v>-0.5</v>
      </c>
      <c r="D173" s="153">
        <v>0</v>
      </c>
      <c r="E173" s="153">
        <v>2.2000000000000002</v>
      </c>
      <c r="F173" s="152">
        <v>-0.73</v>
      </c>
      <c r="G173" s="156">
        <v>-50</v>
      </c>
    </row>
    <row r="174" spans="2:7">
      <c r="B174" s="151">
        <v>43435</v>
      </c>
      <c r="C174" s="152">
        <f t="shared" si="1"/>
        <v>-0.5</v>
      </c>
      <c r="D174" s="153">
        <v>0</v>
      </c>
      <c r="E174" s="153">
        <v>2.27</v>
      </c>
      <c r="F174" s="152">
        <v>-0.73</v>
      </c>
      <c r="G174" s="156">
        <v>-50</v>
      </c>
    </row>
    <row r="175" spans="2:7">
      <c r="B175" s="151">
        <v>43466</v>
      </c>
      <c r="C175" s="152">
        <v>-0.5</v>
      </c>
      <c r="D175" s="153">
        <v>0</v>
      </c>
      <c r="E175" s="153">
        <v>2.4</v>
      </c>
      <c r="F175" s="152"/>
      <c r="G175" s="156"/>
    </row>
    <row r="176" spans="2:7">
      <c r="B176" s="151">
        <v>43497</v>
      </c>
      <c r="C176" s="152">
        <v>-0.5</v>
      </c>
      <c r="D176" s="153">
        <v>0</v>
      </c>
      <c r="E176" s="153">
        <v>2.4</v>
      </c>
      <c r="F176" s="152"/>
      <c r="G176" s="156"/>
    </row>
    <row r="177" spans="2:7">
      <c r="B177" s="151">
        <v>43525</v>
      </c>
      <c r="C177" s="152">
        <v>-0.5</v>
      </c>
      <c r="D177" s="153">
        <v>0</v>
      </c>
      <c r="E177" s="153">
        <v>2.41</v>
      </c>
      <c r="F177" s="152"/>
      <c r="G177" s="156"/>
    </row>
    <row r="178" spans="2:7">
      <c r="B178" s="151">
        <v>43556</v>
      </c>
      <c r="C178" s="152">
        <v>-0.5</v>
      </c>
      <c r="D178" s="153">
        <v>0</v>
      </c>
      <c r="E178" s="153">
        <v>2.42</v>
      </c>
      <c r="F178" s="152"/>
      <c r="G178" s="156"/>
    </row>
    <row r="179" spans="2:7">
      <c r="B179" s="151">
        <v>43586</v>
      </c>
      <c r="C179" s="152">
        <v>-0.5</v>
      </c>
      <c r="D179" s="153">
        <v>0</v>
      </c>
      <c r="E179" s="153">
        <v>2.39</v>
      </c>
      <c r="F179" s="152"/>
      <c r="G179" s="156"/>
    </row>
    <row r="180" spans="2:7">
      <c r="B180" s="151">
        <v>43617</v>
      </c>
      <c r="C180" s="152">
        <v>-0.5</v>
      </c>
      <c r="D180" s="153">
        <v>0</v>
      </c>
      <c r="E180" s="153">
        <v>2.38</v>
      </c>
      <c r="F180" s="152"/>
      <c r="G180" s="156"/>
    </row>
    <row r="181" spans="2:7">
      <c r="B181" s="151">
        <v>43647</v>
      </c>
      <c r="C181" s="152">
        <v>-0.5</v>
      </c>
      <c r="D181" s="153">
        <v>0</v>
      </c>
      <c r="E181" s="153">
        <v>2.4</v>
      </c>
      <c r="F181" s="152"/>
      <c r="G181" s="156"/>
    </row>
    <row r="182" spans="2:7">
      <c r="B182" s="151">
        <v>43678</v>
      </c>
      <c r="C182" s="152">
        <v>-0.5</v>
      </c>
      <c r="D182" s="153">
        <v>0</v>
      </c>
      <c r="E182" s="153">
        <v>2.13</v>
      </c>
      <c r="F182" s="152"/>
      <c r="G182" s="156"/>
    </row>
    <row r="183" spans="2:7">
      <c r="B183" s="151">
        <v>43709</v>
      </c>
      <c r="C183" s="152">
        <v>-0.5</v>
      </c>
      <c r="D183" s="153">
        <v>0</v>
      </c>
      <c r="E183" s="153">
        <v>2.04</v>
      </c>
      <c r="F183" s="152"/>
      <c r="G183" s="156"/>
    </row>
    <row r="184" spans="2:7">
      <c r="B184" s="151">
        <v>43739</v>
      </c>
      <c r="C184" s="152">
        <v>-0.5</v>
      </c>
      <c r="D184" s="153">
        <v>0</v>
      </c>
      <c r="E184" s="153">
        <v>1.83</v>
      </c>
      <c r="F184" s="152"/>
      <c r="G184" s="156"/>
    </row>
    <row r="185" spans="2:7">
      <c r="B185" s="151">
        <v>43770</v>
      </c>
      <c r="C185" s="152">
        <v>-0.5</v>
      </c>
      <c r="D185" s="153">
        <v>0</v>
      </c>
      <c r="E185" s="153">
        <v>1.55</v>
      </c>
      <c r="F185" s="152"/>
      <c r="G185" s="156"/>
    </row>
    <row r="186" spans="2:7">
      <c r="B186" s="151">
        <v>43800</v>
      </c>
      <c r="C186" s="152">
        <v>-0.5</v>
      </c>
      <c r="D186" s="153">
        <v>0</v>
      </c>
      <c r="E186" s="153">
        <v>1.55</v>
      </c>
      <c r="F186" s="152"/>
      <c r="G186" s="156"/>
    </row>
    <row r="187" spans="2:7">
      <c r="B187" s="157">
        <v>43831</v>
      </c>
      <c r="C187" s="152">
        <v>-0.5</v>
      </c>
      <c r="D187" s="153">
        <v>0</v>
      </c>
      <c r="E187" s="153">
        <v>1.55</v>
      </c>
      <c r="F187" s="152"/>
      <c r="G187" s="152"/>
    </row>
    <row r="188" spans="2:7">
      <c r="B188" s="157">
        <v>43862</v>
      </c>
      <c r="C188" s="152">
        <v>-0.5</v>
      </c>
      <c r="D188" s="153">
        <v>0</v>
      </c>
      <c r="E188" s="153">
        <v>1.58</v>
      </c>
      <c r="F188" s="152"/>
      <c r="G188" s="152"/>
    </row>
    <row r="189" spans="2:7">
      <c r="B189" s="157">
        <v>43891</v>
      </c>
      <c r="C189" s="152">
        <v>-0.5</v>
      </c>
      <c r="D189" s="153">
        <v>0</v>
      </c>
      <c r="E189" s="153">
        <v>0.65</v>
      </c>
      <c r="F189" s="152"/>
      <c r="G189" s="152"/>
    </row>
    <row r="190" spans="2:7">
      <c r="B190" s="157">
        <v>43922</v>
      </c>
      <c r="C190" s="152">
        <v>-0.5</v>
      </c>
      <c r="D190" s="153">
        <v>0</v>
      </c>
      <c r="E190" s="153">
        <v>0.05</v>
      </c>
      <c r="F190" s="152"/>
      <c r="G190" s="152"/>
    </row>
    <row r="191" spans="2:7">
      <c r="B191" s="157">
        <v>43952</v>
      </c>
      <c r="C191" s="152">
        <v>-0.5</v>
      </c>
      <c r="D191" s="153">
        <v>0</v>
      </c>
      <c r="E191" s="153">
        <v>0.05</v>
      </c>
      <c r="F191" s="152"/>
      <c r="G191" s="152"/>
    </row>
    <row r="192" spans="2:7">
      <c r="B192" s="157">
        <v>43983</v>
      </c>
      <c r="C192" s="152">
        <v>-0.5</v>
      </c>
      <c r="D192" s="153">
        <v>0</v>
      </c>
      <c r="E192" s="153">
        <v>0.08</v>
      </c>
      <c r="F192" s="152"/>
      <c r="G192" s="152"/>
    </row>
    <row r="193" spans="2:7">
      <c r="B193" s="157">
        <v>44014</v>
      </c>
      <c r="C193" s="152">
        <v>-0.5</v>
      </c>
      <c r="D193" s="153">
        <v>0</v>
      </c>
      <c r="E193" s="153">
        <v>0.09</v>
      </c>
      <c r="F193" s="152"/>
      <c r="G193" s="152"/>
    </row>
    <row r="194" spans="2:7">
      <c r="B194" s="157">
        <v>44046</v>
      </c>
      <c r="C194" s="152">
        <v>-0.5</v>
      </c>
      <c r="D194" s="153">
        <v>0</v>
      </c>
      <c r="E194" s="153">
        <v>0.1</v>
      </c>
      <c r="F194" s="152"/>
      <c r="G194" s="152"/>
    </row>
    <row r="195" spans="2:7">
      <c r="B195" s="157">
        <v>44078</v>
      </c>
      <c r="C195" s="152">
        <v>-0.5</v>
      </c>
      <c r="D195" s="153">
        <v>0</v>
      </c>
      <c r="E195" s="153">
        <v>0.09</v>
      </c>
      <c r="F195" s="152"/>
      <c r="G195" s="152"/>
    </row>
    <row r="196" spans="2:7">
      <c r="B196" s="157">
        <v>44109</v>
      </c>
      <c r="C196" s="152">
        <v>-0.5</v>
      </c>
      <c r="D196" s="153">
        <v>0</v>
      </c>
      <c r="E196" s="153">
        <v>0.09</v>
      </c>
      <c r="F196" s="152"/>
      <c r="G196" s="152"/>
    </row>
    <row r="197" spans="2:7">
      <c r="B197" s="157">
        <v>44136</v>
      </c>
      <c r="C197" s="152">
        <v>-0.5</v>
      </c>
      <c r="D197" s="153">
        <v>0</v>
      </c>
      <c r="E197" s="153">
        <v>0.09</v>
      </c>
      <c r="F197" s="152"/>
      <c r="G197" s="152"/>
    </row>
    <row r="198" spans="2:7">
      <c r="B198" s="157">
        <v>44172</v>
      </c>
      <c r="C198" s="152">
        <v>-0.5</v>
      </c>
      <c r="D198" s="153">
        <v>0</v>
      </c>
      <c r="E198" s="153">
        <v>0.09</v>
      </c>
      <c r="F198" s="152"/>
      <c r="G198" s="152"/>
    </row>
    <row r="199" spans="2:7">
      <c r="B199" s="157">
        <v>44200</v>
      </c>
      <c r="C199" s="152">
        <v>-0.5</v>
      </c>
      <c r="D199" s="153">
        <v>0</v>
      </c>
      <c r="E199" s="153">
        <v>0.09</v>
      </c>
      <c r="F199" s="152"/>
      <c r="G199" s="152"/>
    </row>
    <row r="200" spans="2:7">
      <c r="B200" s="157">
        <v>44228</v>
      </c>
      <c r="C200" s="152">
        <v>-0.5</v>
      </c>
      <c r="D200" s="153">
        <v>0</v>
      </c>
      <c r="E200" s="153">
        <v>0.08</v>
      </c>
      <c r="F200" s="152"/>
      <c r="G200" s="152"/>
    </row>
    <row r="201" spans="2:7">
      <c r="B201" s="157">
        <v>44256</v>
      </c>
      <c r="C201" s="152">
        <v>-0.5</v>
      </c>
      <c r="D201" s="153">
        <v>0</v>
      </c>
      <c r="E201" s="153">
        <v>7.0000000000000007E-2</v>
      </c>
      <c r="F201" s="152"/>
      <c r="G201" s="152"/>
    </row>
    <row r="202" spans="2:7">
      <c r="B202" s="157">
        <v>44287</v>
      </c>
      <c r="C202" s="152">
        <v>-0.5</v>
      </c>
      <c r="D202" s="153">
        <v>0</v>
      </c>
      <c r="E202" s="153">
        <v>7.0000000000000007E-2</v>
      </c>
      <c r="F202" s="152"/>
      <c r="G202" s="152"/>
    </row>
    <row r="203" spans="2:7">
      <c r="B203" s="157">
        <v>44317</v>
      </c>
      <c r="C203" s="152">
        <v>-0.5</v>
      </c>
      <c r="D203" s="153">
        <v>0</v>
      </c>
      <c r="E203" s="153">
        <v>0.06</v>
      </c>
      <c r="F203" s="152"/>
      <c r="G203" s="152"/>
    </row>
    <row r="204" spans="2:7">
      <c r="B204" s="157">
        <v>44348</v>
      </c>
      <c r="C204" s="152">
        <v>-0.5</v>
      </c>
      <c r="D204" s="153">
        <v>0</v>
      </c>
      <c r="E204" s="153">
        <v>0.06</v>
      </c>
      <c r="F204" s="152"/>
      <c r="G204" s="152"/>
    </row>
    <row r="205" spans="2:7">
      <c r="B205" s="157" t="s">
        <v>79</v>
      </c>
      <c r="C205" s="152">
        <v>-0.5</v>
      </c>
      <c r="D205" s="153">
        <v>0</v>
      </c>
      <c r="E205" s="153">
        <v>0.1</v>
      </c>
      <c r="F205" s="152"/>
      <c r="G205" s="152"/>
    </row>
    <row r="206" spans="2:7">
      <c r="B206" s="157" t="s">
        <v>80</v>
      </c>
      <c r="C206" s="152">
        <v>-0.5</v>
      </c>
      <c r="D206" s="153">
        <v>0</v>
      </c>
      <c r="E206" s="153">
        <v>0.1</v>
      </c>
      <c r="F206" s="152"/>
      <c r="G206" s="152"/>
    </row>
    <row r="207" spans="2:7">
      <c r="B207" s="163" t="s">
        <v>81</v>
      </c>
      <c r="C207" s="152">
        <v>-0.5</v>
      </c>
      <c r="D207" s="153">
        <v>0</v>
      </c>
      <c r="E207" s="152">
        <v>0.08</v>
      </c>
      <c r="F207" s="152"/>
      <c r="G207" s="152"/>
    </row>
    <row r="208" spans="2:7">
      <c r="B208" s="163" t="s">
        <v>82</v>
      </c>
      <c r="C208" s="152">
        <v>-0.5</v>
      </c>
      <c r="D208" s="153">
        <v>0</v>
      </c>
      <c r="E208" s="152">
        <v>0.08</v>
      </c>
      <c r="F208" s="152"/>
      <c r="G208" s="152"/>
    </row>
    <row r="209" spans="2:7">
      <c r="B209" s="163" t="s">
        <v>83</v>
      </c>
      <c r="C209" s="152">
        <v>-0.5</v>
      </c>
      <c r="D209" s="153">
        <v>0</v>
      </c>
      <c r="E209" s="152">
        <v>0.08</v>
      </c>
      <c r="F209" s="152"/>
      <c r="G209" s="152"/>
    </row>
    <row r="210" spans="2:7">
      <c r="B210" s="163" t="s">
        <v>84</v>
      </c>
      <c r="C210" s="152">
        <v>-0.5</v>
      </c>
      <c r="D210" s="153">
        <v>0</v>
      </c>
      <c r="E210" s="152">
        <v>0.08</v>
      </c>
      <c r="F210" s="152"/>
      <c r="G210" s="152"/>
    </row>
    <row r="211" spans="2:7">
      <c r="B211" s="157">
        <v>44561</v>
      </c>
      <c r="C211" s="152">
        <v>-0.5</v>
      </c>
      <c r="D211" s="153">
        <v>0</v>
      </c>
      <c r="E211" s="152">
        <v>7.0000000000000007E-2</v>
      </c>
      <c r="F211" s="152"/>
      <c r="G211" s="152"/>
    </row>
    <row r="212" spans="2:7">
      <c r="B212" s="157" t="s">
        <v>109</v>
      </c>
      <c r="C212" s="152">
        <v>-0.5</v>
      </c>
      <c r="D212" s="153">
        <v>0</v>
      </c>
      <c r="E212" s="152">
        <v>0.08</v>
      </c>
      <c r="F212" s="152"/>
      <c r="G212" s="152"/>
    </row>
    <row r="213" spans="2:7">
      <c r="B213" s="157" t="s">
        <v>110</v>
      </c>
      <c r="C213" s="152">
        <v>-0.5</v>
      </c>
      <c r="D213" s="153">
        <v>0</v>
      </c>
      <c r="E213" s="152">
        <v>0.08</v>
      </c>
      <c r="F213" s="152"/>
      <c r="G213" s="152"/>
    </row>
    <row r="214" spans="2:7">
      <c r="B214" s="157" t="s">
        <v>111</v>
      </c>
      <c r="C214" s="152">
        <v>-0.5</v>
      </c>
      <c r="D214" s="153">
        <v>0</v>
      </c>
      <c r="E214" s="152">
        <v>0.08</v>
      </c>
      <c r="F214" s="152"/>
      <c r="G214" s="152"/>
    </row>
    <row r="215" spans="2:7">
      <c r="B215" s="157" t="s">
        <v>112</v>
      </c>
      <c r="C215" s="152">
        <v>-0.5</v>
      </c>
      <c r="D215" s="153">
        <v>0</v>
      </c>
      <c r="E215" s="152">
        <v>0.33</v>
      </c>
      <c r="F215" s="152"/>
      <c r="G215" s="152"/>
    </row>
    <row r="216" spans="2:7">
      <c r="B216" s="157" t="s">
        <v>113</v>
      </c>
      <c r="C216" s="152">
        <v>-0.5</v>
      </c>
      <c r="D216" s="153">
        <v>0</v>
      </c>
      <c r="E216" s="152">
        <v>0.33</v>
      </c>
      <c r="F216" s="152"/>
      <c r="G216" s="152"/>
    </row>
    <row r="217" spans="2:7">
      <c r="B217" s="157" t="s">
        <v>114</v>
      </c>
      <c r="C217" s="152">
        <v>-0.5</v>
      </c>
      <c r="D217" s="153">
        <v>0</v>
      </c>
      <c r="E217" s="152">
        <v>0.83</v>
      </c>
      <c r="F217" s="152"/>
      <c r="G217" s="152"/>
    </row>
    <row r="218" spans="2:7">
      <c r="B218" s="157" t="s">
        <v>115</v>
      </c>
      <c r="C218" s="152">
        <v>-0.5</v>
      </c>
      <c r="D218" s="153">
        <v>0</v>
      </c>
      <c r="E218" s="152">
        <v>1.58</v>
      </c>
      <c r="F218" s="152"/>
      <c r="G218" s="152"/>
    </row>
    <row r="219" spans="2:7">
      <c r="B219" s="191"/>
      <c r="C219" s="145"/>
      <c r="D219" s="192"/>
      <c r="E219" s="145"/>
      <c r="F219" s="145"/>
      <c r="G219" s="145"/>
    </row>
    <row r="220" spans="2:7">
      <c r="B220" s="145"/>
      <c r="C220" s="145"/>
      <c r="D220" s="145"/>
      <c r="E220" s="145"/>
      <c r="F220" s="145"/>
      <c r="G220" s="145"/>
    </row>
    <row r="221" spans="2:7">
      <c r="B221" s="145"/>
      <c r="C221" s="145"/>
      <c r="D221" s="145"/>
      <c r="E221" s="145"/>
      <c r="F221" s="145"/>
      <c r="G221" s="14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1"/>
  <sheetViews>
    <sheetView workbookViewId="0"/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45"/>
      <c r="C2" s="45"/>
      <c r="D2" s="45"/>
      <c r="E2" s="45"/>
    </row>
    <row r="3" spans="2:18" ht="15.75">
      <c r="B3" s="45"/>
      <c r="C3" s="45"/>
      <c r="D3" s="45"/>
      <c r="E3" s="45"/>
    </row>
    <row r="4" spans="2:18" ht="16.5" thickBot="1">
      <c r="B4" s="165"/>
      <c r="C4" s="165"/>
      <c r="D4" s="165"/>
      <c r="E4" s="165"/>
      <c r="F4" s="166" t="s">
        <v>85</v>
      </c>
    </row>
    <row r="5" spans="2:18" ht="22.5" customHeight="1" thickTop="1">
      <c r="B5" s="195" t="s">
        <v>119</v>
      </c>
      <c r="C5" s="195"/>
      <c r="D5" s="195"/>
      <c r="E5" s="195"/>
      <c r="F5" s="195"/>
      <c r="G5" s="164"/>
    </row>
    <row r="6" spans="2:18" ht="31.5">
      <c r="B6" s="81" t="s">
        <v>120</v>
      </c>
      <c r="C6" s="167" t="s">
        <v>29</v>
      </c>
      <c r="D6" s="168" t="s">
        <v>86</v>
      </c>
      <c r="E6" s="168" t="s">
        <v>121</v>
      </c>
      <c r="F6" s="168" t="s">
        <v>122</v>
      </c>
    </row>
    <row r="7" spans="2:18">
      <c r="B7" s="86">
        <v>1</v>
      </c>
      <c r="C7" s="169">
        <v>2</v>
      </c>
      <c r="D7" s="170">
        <v>3</v>
      </c>
      <c r="E7" s="170">
        <v>4</v>
      </c>
      <c r="F7" s="170">
        <v>5</v>
      </c>
    </row>
    <row r="8" spans="2:18" ht="15.75">
      <c r="B8" s="94" t="s">
        <v>7</v>
      </c>
      <c r="C8" s="171" t="s">
        <v>87</v>
      </c>
      <c r="D8" s="178">
        <v>6</v>
      </c>
      <c r="E8" s="179">
        <v>13.9</v>
      </c>
      <c r="F8" s="179">
        <v>16.7</v>
      </c>
    </row>
    <row r="9" spans="2:18" ht="15.75">
      <c r="B9" s="94" t="s">
        <v>8</v>
      </c>
      <c r="C9" s="171" t="s">
        <v>88</v>
      </c>
      <c r="D9" s="179">
        <v>5.7</v>
      </c>
      <c r="E9" s="179">
        <v>14.7</v>
      </c>
      <c r="F9" s="179">
        <v>17.7</v>
      </c>
    </row>
    <row r="10" spans="2:18" ht="15.75">
      <c r="B10" s="94" t="s">
        <v>9</v>
      </c>
      <c r="C10" s="171" t="s">
        <v>89</v>
      </c>
      <c r="D10" s="179">
        <v>5.4</v>
      </c>
      <c r="E10" s="179">
        <v>14.8</v>
      </c>
      <c r="F10" s="179">
        <v>17.7</v>
      </c>
    </row>
    <row r="11" spans="2:18" ht="15.75">
      <c r="B11" s="94" t="s">
        <v>10</v>
      </c>
      <c r="C11" s="171" t="s">
        <v>90</v>
      </c>
      <c r="D11" s="179">
        <v>5.0999999999999996</v>
      </c>
      <c r="E11" s="179">
        <v>15.5</v>
      </c>
      <c r="F11" s="179">
        <v>18.5</v>
      </c>
      <c r="R11" s="63"/>
    </row>
    <row r="12" spans="2:18" ht="15.75">
      <c r="B12" s="94" t="s">
        <v>11</v>
      </c>
      <c r="C12" s="171" t="s">
        <v>91</v>
      </c>
      <c r="D12" s="179">
        <v>4.4000000000000004</v>
      </c>
      <c r="E12" s="179">
        <v>15.7</v>
      </c>
      <c r="F12" s="179">
        <v>18.600000000000001</v>
      </c>
    </row>
    <row r="13" spans="2:18" ht="15.75">
      <c r="B13" s="94" t="s">
        <v>12</v>
      </c>
      <c r="C13" s="171" t="s">
        <v>92</v>
      </c>
      <c r="D13" s="179">
        <v>4.0999999999999996</v>
      </c>
      <c r="E13" s="179">
        <v>16.3</v>
      </c>
      <c r="F13" s="179">
        <v>19.100000000000001</v>
      </c>
    </row>
    <row r="14" spans="2:18" ht="15.75">
      <c r="B14" s="94" t="s">
        <v>13</v>
      </c>
      <c r="C14" s="171" t="s">
        <v>93</v>
      </c>
      <c r="D14" s="179">
        <v>3.6</v>
      </c>
      <c r="E14" s="178">
        <v>16</v>
      </c>
      <c r="F14" s="179">
        <v>18.8</v>
      </c>
    </row>
    <row r="15" spans="2:18" ht="15.75">
      <c r="B15" s="94" t="s">
        <v>14</v>
      </c>
      <c r="C15" s="171" t="s">
        <v>94</v>
      </c>
      <c r="D15" s="179">
        <v>3.2</v>
      </c>
      <c r="E15" s="179">
        <v>16.3</v>
      </c>
      <c r="F15" s="178">
        <v>19</v>
      </c>
    </row>
    <row r="16" spans="2:18" ht="15.75">
      <c r="B16" s="94" t="s">
        <v>15</v>
      </c>
      <c r="C16" s="171" t="s">
        <v>95</v>
      </c>
      <c r="D16" s="178">
        <v>3</v>
      </c>
      <c r="E16" s="179">
        <v>16.2</v>
      </c>
      <c r="F16" s="179">
        <v>18.899999999999999</v>
      </c>
    </row>
    <row r="17" spans="2:6" ht="15.75">
      <c r="B17" s="94" t="s">
        <v>16</v>
      </c>
      <c r="C17" s="171" t="s">
        <v>96</v>
      </c>
      <c r="D17" s="179">
        <v>2.7</v>
      </c>
      <c r="E17" s="179">
        <v>16.8</v>
      </c>
      <c r="F17" s="178">
        <v>19.5</v>
      </c>
    </row>
    <row r="18" spans="2:6" ht="15.75">
      <c r="B18" s="94" t="s">
        <v>65</v>
      </c>
      <c r="C18" s="171" t="s">
        <v>97</v>
      </c>
      <c r="D18" s="178">
        <v>2.9</v>
      </c>
      <c r="E18" s="179">
        <v>16.3</v>
      </c>
      <c r="F18" s="179">
        <v>18.8</v>
      </c>
    </row>
    <row r="19" spans="2:6" ht="15.75">
      <c r="B19" s="94" t="s">
        <v>66</v>
      </c>
      <c r="C19" s="171" t="s">
        <v>98</v>
      </c>
      <c r="D19" s="179">
        <v>2.6</v>
      </c>
      <c r="E19" s="179">
        <v>17.2</v>
      </c>
      <c r="F19" s="178">
        <v>19.7</v>
      </c>
    </row>
    <row r="20" spans="2:6" ht="15.75">
      <c r="B20" s="129" t="s">
        <v>78</v>
      </c>
      <c r="C20" s="180" t="s">
        <v>99</v>
      </c>
      <c r="D20" s="181">
        <v>2.2999999999999998</v>
      </c>
      <c r="E20" s="182">
        <v>17.100000000000001</v>
      </c>
      <c r="F20" s="182">
        <v>19.600000000000001</v>
      </c>
    </row>
    <row r="21" spans="2:6" ht="15.75">
      <c r="B21" s="129" t="s">
        <v>103</v>
      </c>
      <c r="C21" s="180" t="s">
        <v>104</v>
      </c>
      <c r="D21" s="193">
        <v>2</v>
      </c>
      <c r="E21" s="193" t="s">
        <v>116</v>
      </c>
      <c r="F21" s="193" t="s">
        <v>117</v>
      </c>
    </row>
  </sheetData>
  <mergeCells count="1">
    <mergeCell ref="B5:F5"/>
  </mergeCells>
  <pageMargins left="0.7" right="0.7" top="0.75" bottom="0.75" header="0.3" footer="0.3"/>
  <pageSetup paperSize="9" orientation="portrait" r:id="rId1"/>
  <ignoredErrors>
    <ignoredError sqref="E21:F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0"/>
  <sheetViews>
    <sheetView workbookViewId="0">
      <selection activeCell="F26" sqref="F26"/>
    </sheetView>
  </sheetViews>
  <sheetFormatPr defaultRowHeight="15"/>
  <cols>
    <col min="1" max="1" width="7.85546875" customWidth="1"/>
    <col min="2" max="2" width="8.140625" customWidth="1"/>
    <col min="3" max="3" width="16.85546875" customWidth="1"/>
    <col min="4" max="4" width="18.85546875" customWidth="1"/>
    <col min="5" max="5" width="19.5703125" customWidth="1"/>
  </cols>
  <sheetData>
    <row r="2" spans="2:5" ht="15.75">
      <c r="B2" s="45"/>
      <c r="C2" s="45"/>
      <c r="D2" s="45"/>
    </row>
    <row r="3" spans="2:5" ht="16.5" thickBot="1">
      <c r="B3" s="165"/>
      <c r="C3" s="165"/>
      <c r="D3" s="165"/>
      <c r="E3" s="175" t="s">
        <v>85</v>
      </c>
    </row>
    <row r="4" spans="2:5" ht="20.25" customHeight="1" thickTop="1">
      <c r="B4" s="196" t="s">
        <v>126</v>
      </c>
      <c r="C4" s="196"/>
      <c r="D4" s="196"/>
      <c r="E4" s="196"/>
    </row>
    <row r="5" spans="2:5" ht="18" customHeight="1">
      <c r="B5" s="81" t="s">
        <v>120</v>
      </c>
      <c r="C5" s="167" t="s">
        <v>29</v>
      </c>
      <c r="D5" s="168" t="s">
        <v>100</v>
      </c>
      <c r="E5" s="168" t="s">
        <v>101</v>
      </c>
    </row>
    <row r="6" spans="2:5">
      <c r="B6" s="86">
        <v>1</v>
      </c>
      <c r="C6" s="169">
        <v>2</v>
      </c>
      <c r="D6" s="170">
        <v>3</v>
      </c>
      <c r="E6" s="170">
        <v>4</v>
      </c>
    </row>
    <row r="7" spans="2:5" ht="15.75">
      <c r="B7" s="94" t="s">
        <v>7</v>
      </c>
      <c r="C7" s="171" t="s">
        <v>87</v>
      </c>
      <c r="D7" s="172">
        <v>6.8</v>
      </c>
      <c r="E7" s="173">
        <v>0.41</v>
      </c>
    </row>
    <row r="8" spans="2:5" ht="15.75">
      <c r="B8" s="94" t="s">
        <v>8</v>
      </c>
      <c r="C8" s="171" t="s">
        <v>88</v>
      </c>
      <c r="D8" s="172">
        <v>4.5</v>
      </c>
      <c r="E8" s="173">
        <v>0.28000000000000003</v>
      </c>
    </row>
    <row r="9" spans="2:5" ht="15.75">
      <c r="B9" s="94" t="s">
        <v>9</v>
      </c>
      <c r="C9" s="171" t="s">
        <v>89</v>
      </c>
      <c r="D9" s="172">
        <v>5.7</v>
      </c>
      <c r="E9" s="173">
        <v>0.36</v>
      </c>
    </row>
    <row r="10" spans="2:5" ht="15.75">
      <c r="B10" s="94" t="s">
        <v>10</v>
      </c>
      <c r="C10" s="171" t="s">
        <v>90</v>
      </c>
      <c r="D10" s="172">
        <v>3.3</v>
      </c>
      <c r="E10" s="173">
        <v>0.21</v>
      </c>
    </row>
    <row r="11" spans="2:5" ht="15.75">
      <c r="B11" s="94" t="s">
        <v>11</v>
      </c>
      <c r="C11" s="171" t="s">
        <v>91</v>
      </c>
      <c r="D11" s="172">
        <v>7.1</v>
      </c>
      <c r="E11" s="173">
        <v>0.46</v>
      </c>
    </row>
    <row r="12" spans="2:5" ht="15.75">
      <c r="B12" s="94" t="s">
        <v>12</v>
      </c>
      <c r="C12" s="171" t="s">
        <v>92</v>
      </c>
      <c r="D12" s="172">
        <v>6</v>
      </c>
      <c r="E12" s="173">
        <v>0.4</v>
      </c>
    </row>
    <row r="13" spans="2:5" ht="15.75">
      <c r="B13" s="94" t="s">
        <v>13</v>
      </c>
      <c r="C13" s="171" t="s">
        <v>93</v>
      </c>
      <c r="D13" s="172">
        <v>7.2</v>
      </c>
      <c r="E13" s="173">
        <v>0.48</v>
      </c>
    </row>
    <row r="14" spans="2:5" ht="15.75">
      <c r="B14" s="94" t="s">
        <v>14</v>
      </c>
      <c r="C14" s="171" t="s">
        <v>94</v>
      </c>
      <c r="D14" s="172">
        <v>6.5</v>
      </c>
      <c r="E14" s="173">
        <v>0.44</v>
      </c>
    </row>
    <row r="15" spans="2:5" ht="15.75">
      <c r="B15" s="94" t="s">
        <v>15</v>
      </c>
      <c r="C15" s="171" t="s">
        <v>95</v>
      </c>
      <c r="D15" s="172">
        <v>7</v>
      </c>
      <c r="E15" s="173">
        <v>0.47</v>
      </c>
    </row>
    <row r="16" spans="2:5" ht="15.75">
      <c r="B16" s="94" t="s">
        <v>16</v>
      </c>
      <c r="C16" s="171" t="s">
        <v>96</v>
      </c>
      <c r="D16" s="172">
        <v>5.7</v>
      </c>
      <c r="E16" s="173">
        <v>0.39</v>
      </c>
    </row>
    <row r="17" spans="2:5" ht="15.75">
      <c r="B17" s="94" t="s">
        <v>65</v>
      </c>
      <c r="C17" s="171" t="s">
        <v>97</v>
      </c>
      <c r="D17" s="172">
        <v>0.5</v>
      </c>
      <c r="E17" s="173">
        <v>0.03</v>
      </c>
    </row>
    <row r="18" spans="2:5" ht="15.75">
      <c r="B18" s="94" t="s">
        <v>66</v>
      </c>
      <c r="C18" s="171" t="s">
        <v>98</v>
      </c>
      <c r="D18" s="172">
        <v>1.9</v>
      </c>
      <c r="E18" s="173">
        <v>0.13</v>
      </c>
    </row>
    <row r="19" spans="2:5" ht="15.75">
      <c r="B19" s="94" t="s">
        <v>78</v>
      </c>
      <c r="C19" s="174" t="s">
        <v>99</v>
      </c>
      <c r="D19" s="172">
        <v>7.4</v>
      </c>
      <c r="E19" s="173">
        <v>0.47</v>
      </c>
    </row>
    <row r="20" spans="2:5" ht="15.75">
      <c r="B20" s="94" t="s">
        <v>103</v>
      </c>
      <c r="C20" s="174" t="s">
        <v>104</v>
      </c>
      <c r="D20" s="172">
        <v>7.3</v>
      </c>
      <c r="E20" s="173">
        <v>0.47</v>
      </c>
    </row>
  </sheetData>
  <mergeCells count="1">
    <mergeCell ref="B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29"/>
  <sheetViews>
    <sheetView topLeftCell="C1" workbookViewId="0">
      <selection activeCell="H13" sqref="H13"/>
    </sheetView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2:11" ht="24.95" customHeight="1" thickTop="1">
      <c r="B4" s="195" t="s">
        <v>127</v>
      </c>
      <c r="C4" s="195"/>
      <c r="D4" s="195"/>
      <c r="E4" s="195"/>
      <c r="F4" s="195"/>
      <c r="G4" s="195"/>
      <c r="H4" s="195"/>
      <c r="I4" s="195"/>
      <c r="J4" s="195"/>
      <c r="K4" s="195"/>
    </row>
    <row r="5" spans="2:11" ht="30.75" customHeight="1">
      <c r="B5" s="81" t="s">
        <v>120</v>
      </c>
      <c r="C5" s="81" t="s">
        <v>128</v>
      </c>
      <c r="D5" s="81" t="s">
        <v>129</v>
      </c>
      <c r="E5" s="81" t="s">
        <v>130</v>
      </c>
      <c r="F5" s="81" t="s">
        <v>131</v>
      </c>
      <c r="G5" s="82" t="s">
        <v>132</v>
      </c>
      <c r="H5" s="81" t="s">
        <v>133</v>
      </c>
      <c r="I5" s="81" t="s">
        <v>134</v>
      </c>
      <c r="J5" s="81" t="s">
        <v>135</v>
      </c>
      <c r="K5" s="81" t="s">
        <v>136</v>
      </c>
    </row>
    <row r="6" spans="2:11" ht="15" customHeight="1">
      <c r="B6" s="86">
        <v>1</v>
      </c>
      <c r="C6" s="86">
        <v>2</v>
      </c>
      <c r="D6" s="86">
        <v>3</v>
      </c>
      <c r="E6" s="86">
        <v>4</v>
      </c>
      <c r="F6" s="86">
        <v>5</v>
      </c>
      <c r="G6" s="87">
        <v>6</v>
      </c>
      <c r="H6" s="86">
        <v>7</v>
      </c>
      <c r="I6" s="86">
        <v>8</v>
      </c>
      <c r="J6" s="86">
        <v>9</v>
      </c>
      <c r="K6" s="86">
        <v>10</v>
      </c>
    </row>
    <row r="7" spans="2:11" ht="15.75">
      <c r="B7" s="83" t="s">
        <v>7</v>
      </c>
      <c r="C7" s="84" t="s">
        <v>76</v>
      </c>
      <c r="D7" s="85">
        <v>0.1</v>
      </c>
      <c r="E7" s="85">
        <v>4.2</v>
      </c>
      <c r="F7" s="85">
        <v>4.5</v>
      </c>
      <c r="G7" s="85">
        <v>5.0999999999999996</v>
      </c>
      <c r="H7" s="85">
        <v>8.3000000000000007</v>
      </c>
      <c r="I7" s="85">
        <v>14.1</v>
      </c>
      <c r="J7" s="85">
        <v>20.399999999999999</v>
      </c>
      <c r="K7" s="85">
        <v>43.3</v>
      </c>
    </row>
    <row r="8" spans="2:11" ht="15.75">
      <c r="B8" s="83" t="s">
        <v>8</v>
      </c>
      <c r="C8" s="84" t="s">
        <v>102</v>
      </c>
      <c r="D8" s="177">
        <v>0.3</v>
      </c>
      <c r="E8" s="177">
        <v>4.5</v>
      </c>
      <c r="F8" s="177">
        <v>4.8</v>
      </c>
      <c r="G8" s="177">
        <v>5.4</v>
      </c>
      <c r="H8" s="177">
        <v>8.8000000000000007</v>
      </c>
      <c r="I8" s="177">
        <v>15</v>
      </c>
      <c r="J8" s="177">
        <v>21.8</v>
      </c>
      <c r="K8" s="177">
        <v>39.4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198"/>
      <c r="C23" s="198"/>
      <c r="D23" s="42"/>
      <c r="E23" s="42"/>
      <c r="F23" s="43"/>
      <c r="G23" s="44"/>
    </row>
    <row r="24" spans="2:7" ht="16.5" customHeight="1">
      <c r="B24" s="41"/>
      <c r="C24" s="197"/>
      <c r="D24" s="197"/>
      <c r="E24" s="197"/>
      <c r="F24" s="197"/>
      <c r="G24" s="197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198"/>
      <c r="C28" s="198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16"/>
  <sheetViews>
    <sheetView workbookViewId="0">
      <selection activeCell="B4" sqref="B4:M4"/>
    </sheetView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140625" customWidth="1"/>
    <col min="11" max="11" width="12.28515625" customWidth="1"/>
    <col min="12" max="12" width="12.140625" customWidth="1"/>
    <col min="13" max="13" width="11.42578125" customWidth="1"/>
  </cols>
  <sheetData>
    <row r="1" spans="2:13" ht="15.75">
      <c r="C1" s="7"/>
      <c r="D1" s="1"/>
      <c r="E1" s="1"/>
      <c r="F1" s="1"/>
      <c r="G1" s="1"/>
      <c r="H1" s="1"/>
      <c r="I1" s="1"/>
      <c r="J1" s="1"/>
    </row>
    <row r="2" spans="2:13" ht="15.75">
      <c r="C2" s="1"/>
      <c r="D2" s="1"/>
      <c r="E2" s="1"/>
      <c r="F2" s="1"/>
      <c r="G2" s="1"/>
      <c r="H2" s="1"/>
      <c r="I2" s="1"/>
      <c r="J2" s="1"/>
    </row>
    <row r="3" spans="2:13" ht="16.5" thickBot="1">
      <c r="B3" s="80"/>
      <c r="C3" s="88" t="s">
        <v>0</v>
      </c>
      <c r="D3" s="89"/>
      <c r="E3" s="89"/>
      <c r="F3" s="89"/>
      <c r="G3" s="89"/>
      <c r="H3" s="89"/>
      <c r="I3" s="89"/>
      <c r="J3" s="89"/>
      <c r="K3" s="80"/>
      <c r="L3" s="80"/>
      <c r="M3" s="80"/>
    </row>
    <row r="4" spans="2:13" ht="24.95" customHeight="1" thickTop="1">
      <c r="B4" s="195" t="s">
        <v>195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2:13" ht="42" customHeight="1">
      <c r="B5" s="82" t="s">
        <v>120</v>
      </c>
      <c r="C5" s="82" t="s">
        <v>128</v>
      </c>
      <c r="D5" s="82" t="s">
        <v>129</v>
      </c>
      <c r="E5" s="82" t="s">
        <v>131</v>
      </c>
      <c r="F5" s="82" t="s">
        <v>137</v>
      </c>
      <c r="G5" s="82" t="s">
        <v>130</v>
      </c>
      <c r="H5" s="82" t="s">
        <v>132</v>
      </c>
      <c r="I5" s="82" t="s">
        <v>133</v>
      </c>
      <c r="J5" s="82" t="s">
        <v>138</v>
      </c>
      <c r="K5" s="82" t="s">
        <v>139</v>
      </c>
      <c r="L5" s="82" t="s">
        <v>135</v>
      </c>
      <c r="M5" s="82" t="s">
        <v>136</v>
      </c>
    </row>
    <row r="6" spans="2:13" ht="16.5" customHeight="1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  <c r="I6" s="87">
        <v>8</v>
      </c>
      <c r="J6" s="87">
        <v>9</v>
      </c>
      <c r="K6" s="87">
        <v>10</v>
      </c>
      <c r="L6" s="87">
        <v>11</v>
      </c>
      <c r="M6" s="87">
        <v>12</v>
      </c>
    </row>
    <row r="7" spans="2:13" ht="15.75">
      <c r="B7" s="83" t="s">
        <v>7</v>
      </c>
      <c r="C7" s="90" t="s">
        <v>76</v>
      </c>
      <c r="D7" s="91">
        <v>2.5</v>
      </c>
      <c r="E7" s="91">
        <v>1.9</v>
      </c>
      <c r="F7" s="91">
        <v>3.7</v>
      </c>
      <c r="G7" s="91">
        <v>4.2</v>
      </c>
      <c r="H7" s="91">
        <v>5.0999999999999996</v>
      </c>
      <c r="I7" s="91">
        <v>8.3000000000000007</v>
      </c>
      <c r="J7" s="91">
        <v>6.5</v>
      </c>
      <c r="K7" s="91">
        <v>13.9</v>
      </c>
      <c r="L7" s="91">
        <v>20.399999999999999</v>
      </c>
      <c r="M7" s="91">
        <v>33.5</v>
      </c>
    </row>
    <row r="8" spans="2:13" ht="15.75">
      <c r="B8" s="83" t="s">
        <v>8</v>
      </c>
      <c r="C8" s="90" t="s">
        <v>102</v>
      </c>
      <c r="D8" s="177">
        <v>3</v>
      </c>
      <c r="E8" s="177">
        <v>2</v>
      </c>
      <c r="F8" s="177">
        <v>3.9</v>
      </c>
      <c r="G8" s="177">
        <v>4.5</v>
      </c>
      <c r="H8" s="177">
        <v>5.4</v>
      </c>
      <c r="I8" s="177">
        <v>8.8000000000000007</v>
      </c>
      <c r="J8" s="177">
        <v>0</v>
      </c>
      <c r="K8" s="177">
        <v>14.8</v>
      </c>
      <c r="L8" s="177">
        <v>21.8</v>
      </c>
      <c r="M8" s="177">
        <v>35.799999999999997</v>
      </c>
    </row>
    <row r="9" spans="2:13" ht="15.75">
      <c r="B9" s="41"/>
      <c r="C9" s="31"/>
      <c r="D9" s="47"/>
      <c r="E9" s="48"/>
      <c r="F9" s="47"/>
      <c r="G9" s="48"/>
      <c r="H9" s="12"/>
      <c r="I9" s="48"/>
      <c r="J9" s="49"/>
    </row>
    <row r="10" spans="2:13" ht="15.75">
      <c r="B10" s="41"/>
      <c r="C10" s="31"/>
      <c r="D10" s="47"/>
      <c r="E10" s="48"/>
      <c r="F10" s="47"/>
      <c r="G10" s="48"/>
      <c r="H10" s="47"/>
      <c r="I10" s="48"/>
      <c r="J10" s="49"/>
    </row>
    <row r="11" spans="2:13" ht="21" customHeight="1">
      <c r="B11" s="199"/>
      <c r="C11" s="199"/>
      <c r="D11" s="50"/>
      <c r="E11" s="51"/>
      <c r="F11" s="50"/>
      <c r="G11" s="51"/>
      <c r="H11" s="50"/>
      <c r="I11" s="51"/>
      <c r="J11" s="51"/>
      <c r="L11" s="4"/>
      <c r="M11" s="14"/>
    </row>
    <row r="13" spans="2:13">
      <c r="H13" s="4"/>
    </row>
    <row r="16" spans="2:13">
      <c r="F16" s="4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O20"/>
  <sheetViews>
    <sheetView workbookViewId="0">
      <selection activeCell="H1" sqref="H1"/>
    </sheetView>
  </sheetViews>
  <sheetFormatPr defaultColWidth="9.140625" defaultRowHeight="15"/>
  <cols>
    <col min="3" max="3" width="14.5703125" customWidth="1"/>
    <col min="4" max="4" width="14.85546875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80"/>
      <c r="C3" s="95" t="s">
        <v>1</v>
      </c>
      <c r="D3" s="96"/>
      <c r="E3" s="96"/>
      <c r="F3" s="96"/>
    </row>
    <row r="4" spans="2:15" ht="24.95" customHeight="1" thickTop="1">
      <c r="B4" s="200" t="s">
        <v>144</v>
      </c>
      <c r="C4" s="200"/>
      <c r="D4" s="200"/>
      <c r="E4" s="200"/>
      <c r="F4" s="200"/>
    </row>
    <row r="5" spans="2:15" ht="18" customHeight="1">
      <c r="B5" s="81" t="s">
        <v>120</v>
      </c>
      <c r="C5" s="81" t="s">
        <v>128</v>
      </c>
      <c r="D5" s="81" t="s">
        <v>141</v>
      </c>
      <c r="E5" s="81" t="s">
        <v>142</v>
      </c>
      <c r="F5" s="81" t="s">
        <v>143</v>
      </c>
    </row>
    <row r="6" spans="2:15" ht="18" customHeight="1">
      <c r="B6" s="86">
        <v>1</v>
      </c>
      <c r="C6" s="86">
        <v>2</v>
      </c>
      <c r="D6" s="86">
        <v>3</v>
      </c>
      <c r="E6" s="86">
        <v>4</v>
      </c>
      <c r="F6" s="86">
        <v>5</v>
      </c>
    </row>
    <row r="7" spans="2:15" ht="15.75">
      <c r="B7" s="94" t="s">
        <v>7</v>
      </c>
      <c r="C7" s="92" t="s">
        <v>21</v>
      </c>
      <c r="D7" s="93">
        <v>1419</v>
      </c>
      <c r="E7" s="93">
        <v>1360</v>
      </c>
      <c r="F7" s="93">
        <v>1481</v>
      </c>
    </row>
    <row r="8" spans="2:15" ht="15.75">
      <c r="B8" s="94" t="s">
        <v>8</v>
      </c>
      <c r="C8" s="92" t="s">
        <v>22</v>
      </c>
      <c r="D8" s="93">
        <v>1341</v>
      </c>
      <c r="E8" s="93">
        <v>1330</v>
      </c>
      <c r="F8" s="93">
        <v>1357</v>
      </c>
      <c r="J8" s="57"/>
      <c r="K8" s="1"/>
      <c r="L8" s="1"/>
      <c r="M8" s="1"/>
      <c r="N8" s="1"/>
      <c r="O8" s="1"/>
    </row>
    <row r="9" spans="2:15" ht="15.75">
      <c r="B9" s="94" t="s">
        <v>9</v>
      </c>
      <c r="C9" s="92" t="s">
        <v>77</v>
      </c>
      <c r="D9" s="93">
        <v>1286</v>
      </c>
      <c r="E9" s="93">
        <v>1324</v>
      </c>
      <c r="F9" s="93">
        <v>1319</v>
      </c>
      <c r="J9" s="58"/>
      <c r="K9" s="59"/>
      <c r="L9" s="59"/>
      <c r="M9" s="59"/>
      <c r="N9" s="1"/>
      <c r="O9" s="1"/>
    </row>
    <row r="10" spans="2:15" ht="18.75" customHeight="1">
      <c r="B10" s="94" t="s">
        <v>10</v>
      </c>
      <c r="C10" s="92" t="s">
        <v>105</v>
      </c>
      <c r="D10" s="183">
        <v>1263</v>
      </c>
      <c r="E10" s="183">
        <v>1289</v>
      </c>
      <c r="F10" s="183">
        <v>1276</v>
      </c>
      <c r="N10" s="1"/>
      <c r="O10" s="1"/>
    </row>
    <row r="11" spans="2:15" ht="20.25" customHeight="1">
      <c r="B11" s="54"/>
      <c r="C11" s="19"/>
      <c r="D11" s="6"/>
      <c r="E11" s="13"/>
      <c r="F11" s="6"/>
      <c r="N11" s="1"/>
      <c r="O11" s="1"/>
    </row>
    <row r="12" spans="2:15" ht="19.5" customHeight="1">
      <c r="B12" s="201"/>
      <c r="C12" s="201"/>
      <c r="D12" s="55"/>
      <c r="E12" s="56"/>
      <c r="F12" s="55"/>
      <c r="N12" s="1"/>
      <c r="O12" s="1"/>
    </row>
    <row r="13" spans="2:15" ht="15.75">
      <c r="N13" s="1"/>
      <c r="O13" s="1"/>
    </row>
    <row r="14" spans="2:15" ht="15.75">
      <c r="D14" s="63"/>
      <c r="N14" s="1"/>
      <c r="O14" s="1"/>
    </row>
    <row r="19" spans="3:6">
      <c r="F19" s="62"/>
    </row>
    <row r="20" spans="3:6" ht="15.75">
      <c r="C20" s="2"/>
    </row>
  </sheetData>
  <mergeCells count="2">
    <mergeCell ref="B4:F4"/>
    <mergeCell ref="B12:C12"/>
  </mergeCells>
  <conditionalFormatting sqref="K9:M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12"/>
  <sheetViews>
    <sheetView workbookViewId="0">
      <selection activeCell="B4" sqref="B4:G4"/>
    </sheetView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03"/>
      <c r="C3" s="103"/>
      <c r="D3" s="103"/>
      <c r="E3" s="103"/>
      <c r="F3" s="103"/>
      <c r="G3" s="104" t="s">
        <v>18</v>
      </c>
    </row>
    <row r="4" spans="2:7" ht="24.95" customHeight="1" thickTop="1">
      <c r="B4" s="195" t="s">
        <v>145</v>
      </c>
      <c r="C4" s="195"/>
      <c r="D4" s="195"/>
      <c r="E4" s="195"/>
      <c r="F4" s="195"/>
      <c r="G4" s="195"/>
    </row>
    <row r="5" spans="2:7">
      <c r="B5" s="81" t="s">
        <v>120</v>
      </c>
      <c r="C5" s="99" t="s">
        <v>146</v>
      </c>
      <c r="D5" s="100" t="s">
        <v>21</v>
      </c>
      <c r="E5" s="100" t="s">
        <v>22</v>
      </c>
      <c r="F5" s="100" t="s">
        <v>77</v>
      </c>
      <c r="G5" s="100" t="s">
        <v>105</v>
      </c>
    </row>
    <row r="6" spans="2:7">
      <c r="B6" s="86">
        <v>1</v>
      </c>
      <c r="C6" s="109">
        <v>2</v>
      </c>
      <c r="D6" s="110" t="s">
        <v>23</v>
      </c>
      <c r="E6" s="110" t="s">
        <v>24</v>
      </c>
      <c r="F6" s="110" t="s">
        <v>25</v>
      </c>
      <c r="G6" s="110" t="s">
        <v>26</v>
      </c>
    </row>
    <row r="7" spans="2:7" ht="20.25" customHeight="1">
      <c r="B7" s="101" t="s">
        <v>7</v>
      </c>
      <c r="C7" s="97" t="s">
        <v>141</v>
      </c>
      <c r="D7" s="98">
        <v>69.2</v>
      </c>
      <c r="E7" s="98">
        <v>68.099999999999994</v>
      </c>
      <c r="F7" s="98">
        <v>66.7</v>
      </c>
      <c r="G7" s="184">
        <v>65.900000000000006</v>
      </c>
    </row>
    <row r="8" spans="2:7">
      <c r="B8" s="102" t="s">
        <v>8</v>
      </c>
      <c r="C8" s="97" t="s">
        <v>142</v>
      </c>
      <c r="D8" s="98">
        <v>69.099999999999994</v>
      </c>
      <c r="E8" s="98">
        <v>68.400000000000006</v>
      </c>
      <c r="F8" s="98">
        <v>67.900000000000006</v>
      </c>
      <c r="G8" s="185">
        <v>66.8</v>
      </c>
    </row>
    <row r="9" spans="2:7">
      <c r="B9" s="101" t="s">
        <v>9</v>
      </c>
      <c r="C9" s="97" t="s">
        <v>143</v>
      </c>
      <c r="D9" s="98">
        <v>70.599999999999994</v>
      </c>
      <c r="E9" s="98">
        <v>68.5</v>
      </c>
      <c r="F9" s="98">
        <v>67.2</v>
      </c>
      <c r="G9" s="185">
        <v>65.8</v>
      </c>
    </row>
    <row r="10" spans="2:7">
      <c r="B10" s="30"/>
      <c r="C10" s="31"/>
      <c r="D10" s="30"/>
      <c r="E10" s="30"/>
      <c r="F10" s="30"/>
      <c r="G10" s="30"/>
    </row>
    <row r="11" spans="2:7">
      <c r="B11" s="30"/>
      <c r="C11" s="29"/>
      <c r="D11" s="30"/>
      <c r="E11" s="30"/>
      <c r="F11" s="30"/>
      <c r="G11" s="30"/>
    </row>
    <row r="12" spans="2:7" ht="21.75" customHeight="1">
      <c r="B12" s="61"/>
      <c r="C12" s="61"/>
      <c r="D12" s="38"/>
      <c r="E12" s="38"/>
      <c r="F12" s="38"/>
      <c r="G12" s="38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E12"/>
  <sheetViews>
    <sheetView workbookViewId="0">
      <selection activeCell="G7" sqref="G7"/>
    </sheetView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10" max="10" width="15.140625" customWidth="1"/>
    <col min="11" max="11" width="13.42578125" customWidth="1"/>
    <col min="12" max="12" width="13.5703125" customWidth="1"/>
  </cols>
  <sheetData>
    <row r="2" spans="2:5" ht="15.75">
      <c r="C2" s="5"/>
      <c r="D2" s="10"/>
      <c r="E2" s="10"/>
    </row>
    <row r="3" spans="2:5" ht="18" customHeight="1" thickBot="1">
      <c r="B3" s="80"/>
      <c r="C3" s="96"/>
      <c r="D3" s="96"/>
      <c r="E3" s="104" t="s">
        <v>18</v>
      </c>
    </row>
    <row r="4" spans="2:5" ht="32.25" customHeight="1" thickTop="1">
      <c r="B4" s="202" t="s">
        <v>148</v>
      </c>
      <c r="C4" s="202"/>
      <c r="D4" s="202"/>
      <c r="E4" s="202"/>
    </row>
    <row r="5" spans="2:5" ht="18" customHeight="1">
      <c r="B5" s="81" t="s">
        <v>120</v>
      </c>
      <c r="C5" s="81" t="s">
        <v>147</v>
      </c>
      <c r="D5" s="105" t="s">
        <v>77</v>
      </c>
      <c r="E5" s="105" t="s">
        <v>105</v>
      </c>
    </row>
    <row r="6" spans="2:5" ht="18" customHeight="1">
      <c r="B6" s="86">
        <v>1</v>
      </c>
      <c r="C6" s="86">
        <v>2</v>
      </c>
      <c r="D6" s="108" t="s">
        <v>23</v>
      </c>
      <c r="E6" s="108" t="s">
        <v>24</v>
      </c>
    </row>
    <row r="7" spans="2:5" ht="15.75">
      <c r="B7" s="94" t="s">
        <v>7</v>
      </c>
      <c r="C7" s="90" t="s">
        <v>27</v>
      </c>
      <c r="D7" s="91">
        <v>51.9</v>
      </c>
      <c r="E7" s="176">
        <v>57.6</v>
      </c>
    </row>
    <row r="8" spans="2:5" ht="15.75">
      <c r="B8" s="129" t="s">
        <v>8</v>
      </c>
      <c r="C8" s="90" t="s">
        <v>134</v>
      </c>
      <c r="D8" s="91">
        <v>12.4</v>
      </c>
      <c r="E8" s="177">
        <v>9</v>
      </c>
    </row>
    <row r="9" spans="2:5" ht="16.5" customHeight="1">
      <c r="B9" s="94" t="s">
        <v>9</v>
      </c>
      <c r="C9" s="90" t="s">
        <v>131</v>
      </c>
      <c r="D9" s="91">
        <v>4.5999999999999996</v>
      </c>
      <c r="E9" s="177">
        <v>5</v>
      </c>
    </row>
    <row r="10" spans="2:5" ht="16.5" customHeight="1">
      <c r="B10" s="94" t="s">
        <v>10</v>
      </c>
      <c r="C10" s="90" t="s">
        <v>149</v>
      </c>
      <c r="D10" s="91">
        <v>5.2</v>
      </c>
      <c r="E10" s="177" t="s">
        <v>118</v>
      </c>
    </row>
    <row r="11" spans="2:5" ht="16.5" customHeight="1">
      <c r="B11" s="94" t="s">
        <v>11</v>
      </c>
      <c r="C11" s="90" t="s">
        <v>129</v>
      </c>
      <c r="D11" s="91">
        <v>25.9</v>
      </c>
      <c r="E11" s="177">
        <v>28.4</v>
      </c>
    </row>
    <row r="12" spans="2:5" ht="16.5" customHeight="1">
      <c r="B12" s="60"/>
      <c r="C12" s="21"/>
      <c r="D12" s="15"/>
      <c r="E12" s="2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Overview of 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'Chart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2022-10-17T10:40:05Z</dcterms:modified>
</cp:coreProperties>
</file>