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dis.kusturica\Documents\Odluke, Uputstva, Dopune i sl od Agencije\Uputstva, Smjernice\Uputstvo za popunjavanje izv obr za LCR - oktobar 2021\"/>
    </mc:Choice>
  </mc:AlternateContent>
  <bookViews>
    <workbookView xWindow="0" yWindow="0" windowWidth="18165" windowHeight="8400" firstSheet="30" activeTab="32"/>
  </bookViews>
  <sheets>
    <sheet name="Pregled obrazaca" sheetId="41" r:id="rId1"/>
    <sheet name="C 72.00.a" sheetId="42" r:id="rId2"/>
    <sheet name="C 72.00.w 001" sheetId="43" r:id="rId3"/>
    <sheet name="C 72.00.w 002" sheetId="44" r:id="rId4"/>
    <sheet name="C 72.00.w 003" sheetId="45" r:id="rId5"/>
    <sheet name="C 72.00.w 004" sheetId="46" r:id="rId6"/>
    <sheet name="C 72.00.w 005" sheetId="47" r:id="rId7"/>
    <sheet name="C 72.00.w 006" sheetId="48" r:id="rId8"/>
    <sheet name="C 72.00.w 007" sheetId="49" r:id="rId9"/>
    <sheet name="C 73.00.a" sheetId="50" r:id="rId10"/>
    <sheet name="C 73.00.w 001" sheetId="51" r:id="rId11"/>
    <sheet name="C 73.00.w 002" sheetId="52" r:id="rId12"/>
    <sheet name="C 73.00.w 003" sheetId="53" r:id="rId13"/>
    <sheet name="C 73.00.w 004" sheetId="54" r:id="rId14"/>
    <sheet name="C 73.00.w 005" sheetId="55" r:id="rId15"/>
    <sheet name="C 73.00.w 006" sheetId="56" r:id="rId16"/>
    <sheet name="C 73.00.w 007" sheetId="57" r:id="rId17"/>
    <sheet name="C 74.00.a" sheetId="58" r:id="rId18"/>
    <sheet name="C 74.00.w 001" sheetId="59" r:id="rId19"/>
    <sheet name="C 74.00.w 002" sheetId="60" r:id="rId20"/>
    <sheet name="C 74.00.w 003" sheetId="61" r:id="rId21"/>
    <sheet name="C 74.00.w 004" sheetId="62" r:id="rId22"/>
    <sheet name="C 74.00.w 005" sheetId="63" r:id="rId23"/>
    <sheet name="C 74.00.w 006" sheetId="64" r:id="rId24"/>
    <sheet name="C 74.00.w 007" sheetId="65" r:id="rId25"/>
    <sheet name="C 75.00.a " sheetId="66" r:id="rId26"/>
    <sheet name="C 75.00.w 001" sheetId="67" r:id="rId27"/>
    <sheet name="C 75.00.w 002" sheetId="68" r:id="rId28"/>
    <sheet name="C 75.00.w 003" sheetId="69" r:id="rId29"/>
    <sheet name="C 75.00.w 004" sheetId="70" r:id="rId30"/>
    <sheet name="C 75.00.w 005" sheetId="71" r:id="rId31"/>
    <sheet name="C 75.00.w 006" sheetId="72" r:id="rId32"/>
    <sheet name="C 75.00.w 007" sheetId="73" r:id="rId33"/>
    <sheet name="C 76.00.a" sheetId="82" r:id="rId34"/>
    <sheet name="C 76.00.w 001" sheetId="83" r:id="rId35"/>
    <sheet name="C 76.00.w 002" sheetId="84" r:id="rId36"/>
    <sheet name="C 76.00.w 003" sheetId="85" r:id="rId37"/>
    <sheet name="C 76.00.w 004" sheetId="86" r:id="rId38"/>
    <sheet name="C 76.00.w 005" sheetId="87" r:id="rId39"/>
    <sheet name="C 76.00.w 006" sheetId="88" r:id="rId40"/>
    <sheet name="C 76.00.w 007" sheetId="89" r:id="rId41"/>
  </sheets>
  <externalReferences>
    <externalReference r:id="rId4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51" l="1"/>
  <c r="G89" i="52"/>
  <c r="G89" i="53"/>
  <c r="G89" i="54"/>
  <c r="G89" i="55"/>
  <c r="G89" i="56"/>
  <c r="G89" i="57"/>
  <c r="G89" i="50"/>
  <c r="G86" i="51"/>
  <c r="G87" i="51"/>
  <c r="G88" i="51"/>
  <c r="G86" i="52"/>
  <c r="G87" i="52"/>
  <c r="G88" i="52"/>
  <c r="G86" i="53"/>
  <c r="G87" i="53"/>
  <c r="G88" i="53"/>
  <c r="G86" i="54"/>
  <c r="G87" i="54"/>
  <c r="G88" i="54"/>
  <c r="G86" i="55"/>
  <c r="G87" i="55"/>
  <c r="G88" i="55"/>
  <c r="G86" i="56"/>
  <c r="G87" i="56"/>
  <c r="G88" i="56"/>
  <c r="G86" i="57"/>
  <c r="G87" i="57"/>
  <c r="G88" i="57"/>
  <c r="G86" i="50"/>
  <c r="G87" i="50"/>
  <c r="G88" i="50"/>
  <c r="D48" i="89"/>
  <c r="D47" i="89"/>
  <c r="D46" i="89"/>
  <c r="D45" i="89"/>
  <c r="D38" i="89"/>
  <c r="D37" i="89"/>
  <c r="D36" i="89"/>
  <c r="D39" i="89" s="1"/>
  <c r="D32" i="89"/>
  <c r="D31" i="89"/>
  <c r="D30" i="89"/>
  <c r="D33" i="89" s="1"/>
  <c r="D26" i="89"/>
  <c r="D25" i="89"/>
  <c r="D27" i="89" s="1"/>
  <c r="D24" i="89"/>
  <c r="D22" i="89"/>
  <c r="D21" i="89"/>
  <c r="D20" i="89"/>
  <c r="D19" i="89"/>
  <c r="D18" i="89"/>
  <c r="D48" i="88"/>
  <c r="D47" i="88"/>
  <c r="D46" i="88"/>
  <c r="D45" i="88"/>
  <c r="D49" i="88" s="1"/>
  <c r="D38" i="88"/>
  <c r="D37" i="88"/>
  <c r="D36" i="88"/>
  <c r="D39" i="88" s="1"/>
  <c r="D32" i="88"/>
  <c r="D31" i="88"/>
  <c r="D30" i="88"/>
  <c r="D33" i="88" s="1"/>
  <c r="D26" i="88"/>
  <c r="D25" i="88"/>
  <c r="D27" i="88" s="1"/>
  <c r="D24" i="88"/>
  <c r="D22" i="88"/>
  <c r="D21" i="88"/>
  <c r="D20" i="88"/>
  <c r="D19" i="88"/>
  <c r="D18" i="88"/>
  <c r="D48" i="87"/>
  <c r="D47" i="87"/>
  <c r="D46" i="87"/>
  <c r="D45" i="87"/>
  <c r="D50" i="87" s="1"/>
  <c r="D38" i="87"/>
  <c r="D37" i="87"/>
  <c r="D36" i="87"/>
  <c r="D39" i="87" s="1"/>
  <c r="D32" i="87"/>
  <c r="D31" i="87"/>
  <c r="D30" i="87"/>
  <c r="D33" i="87" s="1"/>
  <c r="D26" i="87"/>
  <c r="D25" i="87"/>
  <c r="D24" i="87"/>
  <c r="D27" i="87" s="1"/>
  <c r="D22" i="87"/>
  <c r="D21" i="87"/>
  <c r="D20" i="87"/>
  <c r="D19" i="87"/>
  <c r="D18" i="87"/>
  <c r="D48" i="86"/>
  <c r="D47" i="86"/>
  <c r="D46" i="86"/>
  <c r="D45" i="86"/>
  <c r="D51" i="86" s="1"/>
  <c r="D38" i="86"/>
  <c r="D37" i="86"/>
  <c r="D36" i="86"/>
  <c r="D39" i="86" s="1"/>
  <c r="D32" i="86"/>
  <c r="D31" i="86"/>
  <c r="D33" i="86" s="1"/>
  <c r="D30" i="86"/>
  <c r="D26" i="86"/>
  <c r="D25" i="86"/>
  <c r="D27" i="86" s="1"/>
  <c r="D24" i="86"/>
  <c r="D22" i="86"/>
  <c r="D21" i="86"/>
  <c r="D20" i="86"/>
  <c r="D19" i="86"/>
  <c r="D18" i="86"/>
  <c r="D48" i="85"/>
  <c r="D47" i="85"/>
  <c r="D46" i="85"/>
  <c r="D45" i="85"/>
  <c r="D38" i="85"/>
  <c r="D37" i="85"/>
  <c r="D36" i="85"/>
  <c r="D39" i="85" s="1"/>
  <c r="D32" i="85"/>
  <c r="D31" i="85"/>
  <c r="D30" i="85"/>
  <c r="D33" i="85" s="1"/>
  <c r="D26" i="85"/>
  <c r="D25" i="85"/>
  <c r="D27" i="85" s="1"/>
  <c r="D24" i="85"/>
  <c r="D22" i="85"/>
  <c r="D21" i="85"/>
  <c r="D20" i="85"/>
  <c r="D19" i="85"/>
  <c r="D18" i="85"/>
  <c r="D48" i="84"/>
  <c r="D47" i="84"/>
  <c r="D46" i="84"/>
  <c r="D45" i="84"/>
  <c r="D49" i="84" s="1"/>
  <c r="D38" i="84"/>
  <c r="D37" i="84"/>
  <c r="D36" i="84"/>
  <c r="D39" i="84" s="1"/>
  <c r="D32" i="84"/>
  <c r="D31" i="84"/>
  <c r="D33" i="84" s="1"/>
  <c r="D30" i="84"/>
  <c r="D26" i="84"/>
  <c r="D25" i="84"/>
  <c r="D27" i="84" s="1"/>
  <c r="D24" i="84"/>
  <c r="D22" i="84"/>
  <c r="D21" i="84"/>
  <c r="D20" i="84"/>
  <c r="D19" i="84"/>
  <c r="D18" i="84"/>
  <c r="D48" i="83"/>
  <c r="D47" i="83"/>
  <c r="D46" i="83"/>
  <c r="D45" i="83"/>
  <c r="D50" i="83" s="1"/>
  <c r="D38" i="83"/>
  <c r="D37" i="83"/>
  <c r="D36" i="83"/>
  <c r="D39" i="83" s="1"/>
  <c r="D32" i="83"/>
  <c r="D31" i="83"/>
  <c r="D30" i="83"/>
  <c r="D33" i="83" s="1"/>
  <c r="D26" i="83"/>
  <c r="D25" i="83"/>
  <c r="D24" i="83"/>
  <c r="D27" i="83" s="1"/>
  <c r="D22" i="83"/>
  <c r="D21" i="83"/>
  <c r="D20" i="83"/>
  <c r="D19" i="83"/>
  <c r="D18" i="83"/>
  <c r="D48" i="82"/>
  <c r="D47" i="82"/>
  <c r="D46" i="82"/>
  <c r="D45" i="82"/>
  <c r="D51" i="82" s="1"/>
  <c r="D38" i="82"/>
  <c r="D37" i="82"/>
  <c r="D36" i="82"/>
  <c r="D39" i="82" s="1"/>
  <c r="D32" i="82"/>
  <c r="D31" i="82"/>
  <c r="D30" i="82"/>
  <c r="D33" i="82" s="1"/>
  <c r="D26" i="82"/>
  <c r="D25" i="82"/>
  <c r="D27" i="82" s="1"/>
  <c r="D24" i="82"/>
  <c r="D22" i="82"/>
  <c r="D21" i="82"/>
  <c r="D20" i="82"/>
  <c r="D19" i="82"/>
  <c r="D18" i="82"/>
  <c r="D23" i="82" l="1"/>
  <c r="D51" i="83"/>
  <c r="D50" i="84"/>
  <c r="D49" i="85"/>
  <c r="D52" i="85" s="1"/>
  <c r="D15" i="85" s="1"/>
  <c r="D16" i="85" s="1"/>
  <c r="D23" i="86"/>
  <c r="D51" i="87"/>
  <c r="D50" i="88"/>
  <c r="D49" i="89"/>
  <c r="D52" i="89" s="1"/>
  <c r="D15" i="89" s="1"/>
  <c r="D16" i="89" s="1"/>
  <c r="D49" i="82"/>
  <c r="D52" i="82" s="1"/>
  <c r="D15" i="82" s="1"/>
  <c r="D16" i="82" s="1"/>
  <c r="D23" i="83"/>
  <c r="D51" i="84"/>
  <c r="D52" i="84" s="1"/>
  <c r="D15" i="84" s="1"/>
  <c r="D16" i="84" s="1"/>
  <c r="D50" i="85"/>
  <c r="D49" i="86"/>
  <c r="D52" i="86" s="1"/>
  <c r="D15" i="86" s="1"/>
  <c r="D16" i="86" s="1"/>
  <c r="D23" i="87"/>
  <c r="D51" i="88"/>
  <c r="D50" i="89"/>
  <c r="D50" i="82"/>
  <c r="D49" i="83"/>
  <c r="D52" i="83" s="1"/>
  <c r="D15" i="83" s="1"/>
  <c r="D16" i="83" s="1"/>
  <c r="D23" i="84"/>
  <c r="D51" i="85"/>
  <c r="D50" i="86"/>
  <c r="D49" i="87"/>
  <c r="D52" i="87" s="1"/>
  <c r="D15" i="87" s="1"/>
  <c r="D16" i="87" s="1"/>
  <c r="D23" i="88"/>
  <c r="D52" i="88"/>
  <c r="D15" i="88" s="1"/>
  <c r="D16" i="88" s="1"/>
  <c r="D51" i="89"/>
  <c r="D23" i="85"/>
  <c r="D23" i="89"/>
  <c r="D42" i="86" l="1"/>
  <c r="D43" i="86" s="1"/>
  <c r="D14" i="86" s="1"/>
  <c r="D28" i="86"/>
  <c r="D29" i="86" s="1"/>
  <c r="D28" i="87"/>
  <c r="D29" i="87" s="1"/>
  <c r="D42" i="87"/>
  <c r="D43" i="87" s="1"/>
  <c r="D14" i="87" s="1"/>
  <c r="D34" i="87"/>
  <c r="D35" i="87" s="1"/>
  <c r="D42" i="82"/>
  <c r="D43" i="82" s="1"/>
  <c r="D14" i="82" s="1"/>
  <c r="D28" i="82"/>
  <c r="D29" i="82" s="1"/>
  <c r="D42" i="89"/>
  <c r="D43" i="89" s="1"/>
  <c r="D14" i="89" s="1"/>
  <c r="D28" i="89"/>
  <c r="D29" i="89" s="1"/>
  <c r="D40" i="88"/>
  <c r="D41" i="88" s="1"/>
  <c r="D28" i="88"/>
  <c r="D29" i="88" s="1"/>
  <c r="D42" i="88"/>
  <c r="D43" i="88" s="1"/>
  <c r="D14" i="88" s="1"/>
  <c r="D34" i="88"/>
  <c r="D35" i="88" s="1"/>
  <c r="D40" i="83"/>
  <c r="D41" i="83" s="1"/>
  <c r="D28" i="83"/>
  <c r="D29" i="83" s="1"/>
  <c r="D42" i="83"/>
  <c r="D43" i="83" s="1"/>
  <c r="D14" i="83" s="1"/>
  <c r="D34" i="83"/>
  <c r="D35" i="83" s="1"/>
  <c r="D42" i="85"/>
  <c r="D43" i="85" s="1"/>
  <c r="D14" i="85" s="1"/>
  <c r="D28" i="85"/>
  <c r="D29" i="85" s="1"/>
  <c r="D40" i="84"/>
  <c r="D41" i="84" s="1"/>
  <c r="D28" i="84"/>
  <c r="D29" i="84" s="1"/>
  <c r="D42" i="84"/>
  <c r="D43" i="84" s="1"/>
  <c r="D14" i="84" s="1"/>
  <c r="D34" i="84"/>
  <c r="D35" i="84" s="1"/>
  <c r="D34" i="85" l="1"/>
  <c r="D35" i="85" s="1"/>
  <c r="D34" i="89"/>
  <c r="D35" i="89" s="1"/>
  <c r="D34" i="82"/>
  <c r="D35" i="82" s="1"/>
  <c r="D34" i="86"/>
  <c r="D35" i="86" s="1"/>
  <c r="D40" i="87"/>
  <c r="D41" i="87" s="1"/>
  <c r="D40" i="86" l="1"/>
  <c r="D41" i="86" s="1"/>
  <c r="D40" i="82"/>
  <c r="D41" i="82" s="1"/>
  <c r="D40" i="89"/>
  <c r="D41" i="89" s="1"/>
  <c r="D40" i="85"/>
  <c r="D41" i="85" s="1"/>
  <c r="D43" i="50" l="1"/>
  <c r="D43" i="51"/>
  <c r="D43" i="52"/>
  <c r="D43" i="53"/>
  <c r="D43" i="54"/>
  <c r="D43" i="55"/>
  <c r="D43" i="56"/>
  <c r="D43" i="57"/>
  <c r="D43" i="58"/>
  <c r="D43" i="59"/>
  <c r="D43" i="60"/>
  <c r="D43" i="61"/>
  <c r="D43" i="62"/>
  <c r="D43" i="63"/>
  <c r="D43" i="64"/>
  <c r="D43" i="65"/>
  <c r="D43" i="66"/>
  <c r="D43" i="67"/>
  <c r="D43" i="68"/>
  <c r="D43" i="69"/>
  <c r="D43" i="70"/>
  <c r="D43" i="71"/>
  <c r="D43" i="72"/>
  <c r="D43" i="73"/>
  <c r="D14" i="73"/>
  <c r="D14" i="72"/>
  <c r="D14" i="71"/>
  <c r="D14" i="70"/>
  <c r="D14" i="69"/>
  <c r="D14" i="68"/>
  <c r="D14" i="67"/>
  <c r="D14" i="66"/>
  <c r="D14" i="49"/>
  <c r="D14" i="48"/>
  <c r="D14" i="47"/>
  <c r="D14" i="46"/>
  <c r="D14" i="45"/>
  <c r="D14" i="44"/>
  <c r="D14" i="43"/>
  <c r="D14" i="42"/>
  <c r="O54" i="59" l="1"/>
  <c r="O54" i="60"/>
  <c r="O54" i="61"/>
  <c r="O54" i="62"/>
  <c r="O54" i="63"/>
  <c r="O54" i="64"/>
  <c r="O54" i="65"/>
  <c r="O54" i="58"/>
  <c r="N77" i="73"/>
  <c r="M77" i="73"/>
  <c r="K77" i="73"/>
  <c r="J77" i="73"/>
  <c r="I77" i="73"/>
  <c r="H77" i="73"/>
  <c r="G77" i="73"/>
  <c r="F77" i="73"/>
  <c r="E77" i="73"/>
  <c r="C77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G50" i="73"/>
  <c r="F50" i="73"/>
  <c r="E50" i="73"/>
  <c r="D50" i="73"/>
  <c r="C50" i="73"/>
  <c r="N41" i="73"/>
  <c r="M41" i="73"/>
  <c r="L41" i="73"/>
  <c r="K41" i="73"/>
  <c r="J41" i="73"/>
  <c r="I41" i="73"/>
  <c r="H41" i="73"/>
  <c r="G41" i="73"/>
  <c r="F41" i="73"/>
  <c r="E41" i="73"/>
  <c r="D41" i="73"/>
  <c r="C41" i="73"/>
  <c r="N32" i="73"/>
  <c r="M32" i="73"/>
  <c r="L32" i="73"/>
  <c r="K32" i="73"/>
  <c r="J32" i="73"/>
  <c r="I32" i="73"/>
  <c r="H32" i="73"/>
  <c r="G32" i="73"/>
  <c r="F32" i="73"/>
  <c r="E32" i="73"/>
  <c r="D32" i="73"/>
  <c r="C32" i="73"/>
  <c r="N23" i="73"/>
  <c r="M23" i="73"/>
  <c r="L23" i="73"/>
  <c r="K23" i="73"/>
  <c r="J23" i="73"/>
  <c r="I23" i="73"/>
  <c r="H23" i="73"/>
  <c r="G23" i="73"/>
  <c r="F23" i="73"/>
  <c r="E23" i="73"/>
  <c r="D23" i="73"/>
  <c r="C23" i="73"/>
  <c r="N14" i="73"/>
  <c r="M14" i="73"/>
  <c r="M13" i="73" s="1"/>
  <c r="L14" i="73"/>
  <c r="K14" i="73"/>
  <c r="J14" i="73"/>
  <c r="I14" i="73"/>
  <c r="I13" i="73" s="1"/>
  <c r="H14" i="73"/>
  <c r="G14" i="73"/>
  <c r="G13" i="73" s="1"/>
  <c r="F14" i="73"/>
  <c r="E14" i="73"/>
  <c r="E13" i="73" s="1"/>
  <c r="D13" i="73"/>
  <c r="C14" i="73"/>
  <c r="L13" i="73"/>
  <c r="K13" i="73"/>
  <c r="H13" i="73"/>
  <c r="C13" i="73"/>
  <c r="N77" i="72"/>
  <c r="M77" i="72"/>
  <c r="K77" i="72"/>
  <c r="J77" i="72"/>
  <c r="I77" i="72"/>
  <c r="H77" i="72"/>
  <c r="G77" i="72"/>
  <c r="F77" i="72"/>
  <c r="E77" i="72"/>
  <c r="C77" i="72"/>
  <c r="N68" i="72"/>
  <c r="M68" i="72"/>
  <c r="L68" i="72"/>
  <c r="K68" i="72"/>
  <c r="J68" i="72"/>
  <c r="I68" i="72"/>
  <c r="H68" i="72"/>
  <c r="G68" i="72"/>
  <c r="F68" i="72"/>
  <c r="E68" i="72"/>
  <c r="D68" i="72"/>
  <c r="C68" i="72"/>
  <c r="N59" i="72"/>
  <c r="M59" i="72"/>
  <c r="L59" i="72"/>
  <c r="K59" i="72"/>
  <c r="J59" i="72"/>
  <c r="I59" i="72"/>
  <c r="H59" i="72"/>
  <c r="G59" i="72"/>
  <c r="F59" i="72"/>
  <c r="E59" i="72"/>
  <c r="D59" i="72"/>
  <c r="C59" i="72"/>
  <c r="N50" i="72"/>
  <c r="M50" i="72"/>
  <c r="L50" i="72"/>
  <c r="K50" i="72"/>
  <c r="J50" i="72"/>
  <c r="I50" i="72"/>
  <c r="H50" i="72"/>
  <c r="G50" i="72"/>
  <c r="F50" i="72"/>
  <c r="E50" i="72"/>
  <c r="D50" i="72"/>
  <c r="C50" i="72"/>
  <c r="N41" i="72"/>
  <c r="M41" i="72"/>
  <c r="L41" i="72"/>
  <c r="K41" i="72"/>
  <c r="J41" i="72"/>
  <c r="I41" i="72"/>
  <c r="H41" i="72"/>
  <c r="G41" i="72"/>
  <c r="F41" i="72"/>
  <c r="E41" i="72"/>
  <c r="D41" i="72"/>
  <c r="C41" i="72"/>
  <c r="N32" i="72"/>
  <c r="M32" i="72"/>
  <c r="L32" i="72"/>
  <c r="K32" i="72"/>
  <c r="J32" i="72"/>
  <c r="I32" i="72"/>
  <c r="H32" i="72"/>
  <c r="G32" i="72"/>
  <c r="F32" i="72"/>
  <c r="E32" i="72"/>
  <c r="D32" i="72"/>
  <c r="C32" i="72"/>
  <c r="N23" i="72"/>
  <c r="M23" i="72"/>
  <c r="L23" i="72"/>
  <c r="K23" i="72"/>
  <c r="J23" i="72"/>
  <c r="I23" i="72"/>
  <c r="H23" i="72"/>
  <c r="G23" i="72"/>
  <c r="F23" i="72"/>
  <c r="E23" i="72"/>
  <c r="D23" i="72"/>
  <c r="C23" i="72"/>
  <c r="N14" i="72"/>
  <c r="M14" i="72"/>
  <c r="L14" i="72"/>
  <c r="L13" i="72" s="1"/>
  <c r="K14" i="72"/>
  <c r="K13" i="72" s="1"/>
  <c r="J14" i="72"/>
  <c r="I14" i="72"/>
  <c r="I13" i="72" s="1"/>
  <c r="H14" i="72"/>
  <c r="G14" i="72"/>
  <c r="G13" i="72" s="1"/>
  <c r="F14" i="72"/>
  <c r="E14" i="72"/>
  <c r="E13" i="72" s="1"/>
  <c r="D13" i="72"/>
  <c r="C14" i="72"/>
  <c r="C13" i="72" s="1"/>
  <c r="N77" i="71"/>
  <c r="M77" i="71"/>
  <c r="K77" i="71"/>
  <c r="J77" i="71"/>
  <c r="I77" i="71"/>
  <c r="H77" i="71"/>
  <c r="G77" i="71"/>
  <c r="F77" i="71"/>
  <c r="E77" i="71"/>
  <c r="C77" i="71"/>
  <c r="N68" i="71"/>
  <c r="M68" i="71"/>
  <c r="L68" i="71"/>
  <c r="K68" i="71"/>
  <c r="J68" i="71"/>
  <c r="I68" i="71"/>
  <c r="H68" i="71"/>
  <c r="G68" i="71"/>
  <c r="F68" i="71"/>
  <c r="E68" i="71"/>
  <c r="D68" i="71"/>
  <c r="C68" i="71"/>
  <c r="N59" i="71"/>
  <c r="M59" i="71"/>
  <c r="L59" i="71"/>
  <c r="K59" i="71"/>
  <c r="J59" i="71"/>
  <c r="I59" i="71"/>
  <c r="H59" i="71"/>
  <c r="G59" i="71"/>
  <c r="F59" i="71"/>
  <c r="E59" i="71"/>
  <c r="D59" i="71"/>
  <c r="C59" i="71"/>
  <c r="N50" i="71"/>
  <c r="M50" i="71"/>
  <c r="L50" i="71"/>
  <c r="K50" i="71"/>
  <c r="J50" i="71"/>
  <c r="I50" i="71"/>
  <c r="H50" i="71"/>
  <c r="G50" i="71"/>
  <c r="F50" i="71"/>
  <c r="E50" i="71"/>
  <c r="D50" i="71"/>
  <c r="C50" i="71"/>
  <c r="N41" i="71"/>
  <c r="M41" i="71"/>
  <c r="L41" i="71"/>
  <c r="K41" i="71"/>
  <c r="J41" i="71"/>
  <c r="I41" i="71"/>
  <c r="H41" i="71"/>
  <c r="G41" i="71"/>
  <c r="F41" i="71"/>
  <c r="E41" i="71"/>
  <c r="D41" i="71"/>
  <c r="C41" i="71"/>
  <c r="N32" i="71"/>
  <c r="M32" i="71"/>
  <c r="L32" i="71"/>
  <c r="K32" i="71"/>
  <c r="J32" i="71"/>
  <c r="I32" i="71"/>
  <c r="H32" i="71"/>
  <c r="G32" i="71"/>
  <c r="F32" i="71"/>
  <c r="E32" i="71"/>
  <c r="D32" i="71"/>
  <c r="C32" i="71"/>
  <c r="N23" i="71"/>
  <c r="M23" i="71"/>
  <c r="L23" i="71"/>
  <c r="K23" i="71"/>
  <c r="J23" i="71"/>
  <c r="I23" i="71"/>
  <c r="H23" i="71"/>
  <c r="G23" i="71"/>
  <c r="F23" i="71"/>
  <c r="E23" i="71"/>
  <c r="D23" i="71"/>
  <c r="C23" i="71"/>
  <c r="N14" i="71"/>
  <c r="M14" i="71"/>
  <c r="M13" i="71" s="1"/>
  <c r="L14" i="71"/>
  <c r="L13" i="71" s="1"/>
  <c r="K14" i="71"/>
  <c r="K13" i="71" s="1"/>
  <c r="J14" i="71"/>
  <c r="I14" i="71"/>
  <c r="H14" i="71"/>
  <c r="H13" i="71" s="1"/>
  <c r="G14" i="71"/>
  <c r="F14" i="71"/>
  <c r="E14" i="71"/>
  <c r="D13" i="71"/>
  <c r="C14" i="71"/>
  <c r="C13" i="71" s="1"/>
  <c r="N77" i="70"/>
  <c r="M77" i="70"/>
  <c r="K77" i="70"/>
  <c r="J77" i="70"/>
  <c r="I77" i="70"/>
  <c r="H77" i="70"/>
  <c r="G77" i="70"/>
  <c r="F77" i="70"/>
  <c r="E77" i="70"/>
  <c r="C77" i="70"/>
  <c r="N68" i="70"/>
  <c r="M68" i="70"/>
  <c r="L68" i="70"/>
  <c r="K68" i="70"/>
  <c r="J68" i="70"/>
  <c r="I68" i="70"/>
  <c r="H68" i="70"/>
  <c r="G68" i="70"/>
  <c r="F68" i="70"/>
  <c r="E68" i="70"/>
  <c r="D68" i="70"/>
  <c r="C68" i="70"/>
  <c r="N59" i="70"/>
  <c r="M59" i="70"/>
  <c r="L59" i="70"/>
  <c r="K59" i="70"/>
  <c r="J59" i="70"/>
  <c r="I59" i="70"/>
  <c r="H59" i="70"/>
  <c r="G59" i="70"/>
  <c r="F59" i="70"/>
  <c r="E59" i="70"/>
  <c r="D59" i="70"/>
  <c r="C59" i="70"/>
  <c r="N50" i="70"/>
  <c r="M50" i="70"/>
  <c r="L50" i="70"/>
  <c r="K50" i="70"/>
  <c r="J50" i="70"/>
  <c r="I50" i="70"/>
  <c r="H50" i="70"/>
  <c r="G50" i="70"/>
  <c r="F50" i="70"/>
  <c r="E50" i="70"/>
  <c r="D50" i="70"/>
  <c r="C50" i="70"/>
  <c r="N41" i="70"/>
  <c r="M41" i="70"/>
  <c r="L41" i="70"/>
  <c r="K41" i="70"/>
  <c r="J41" i="70"/>
  <c r="I41" i="70"/>
  <c r="H41" i="70"/>
  <c r="G41" i="70"/>
  <c r="F41" i="70"/>
  <c r="E41" i="70"/>
  <c r="D41" i="70"/>
  <c r="C41" i="70"/>
  <c r="N32" i="70"/>
  <c r="M32" i="70"/>
  <c r="L32" i="70"/>
  <c r="K32" i="70"/>
  <c r="J32" i="70"/>
  <c r="I32" i="70"/>
  <c r="H32" i="70"/>
  <c r="G32" i="70"/>
  <c r="F32" i="70"/>
  <c r="E32" i="70"/>
  <c r="D32" i="70"/>
  <c r="C32" i="70"/>
  <c r="N23" i="70"/>
  <c r="M23" i="70"/>
  <c r="L23" i="70"/>
  <c r="K23" i="70"/>
  <c r="J23" i="70"/>
  <c r="I23" i="70"/>
  <c r="H23" i="70"/>
  <c r="G23" i="70"/>
  <c r="F23" i="70"/>
  <c r="E23" i="70"/>
  <c r="D23" i="70"/>
  <c r="C23" i="70"/>
  <c r="N14" i="70"/>
  <c r="M14" i="70"/>
  <c r="L14" i="70"/>
  <c r="L13" i="70" s="1"/>
  <c r="K14" i="70"/>
  <c r="J14" i="70"/>
  <c r="I14" i="70"/>
  <c r="H14" i="70"/>
  <c r="G14" i="70"/>
  <c r="F14" i="70"/>
  <c r="E14" i="70"/>
  <c r="D13" i="70"/>
  <c r="C14" i="70"/>
  <c r="C13" i="70" s="1"/>
  <c r="N77" i="69"/>
  <c r="M77" i="69"/>
  <c r="K77" i="69"/>
  <c r="J77" i="69"/>
  <c r="I77" i="69"/>
  <c r="H77" i="69"/>
  <c r="G77" i="69"/>
  <c r="F77" i="69"/>
  <c r="E77" i="69"/>
  <c r="C77" i="69"/>
  <c r="N68" i="69"/>
  <c r="M68" i="69"/>
  <c r="L68" i="69"/>
  <c r="K68" i="69"/>
  <c r="J68" i="69"/>
  <c r="I68" i="69"/>
  <c r="H68" i="69"/>
  <c r="G68" i="69"/>
  <c r="F68" i="69"/>
  <c r="E68" i="69"/>
  <c r="D68" i="69"/>
  <c r="C68" i="69"/>
  <c r="N59" i="69"/>
  <c r="M59" i="69"/>
  <c r="L59" i="69"/>
  <c r="K59" i="69"/>
  <c r="J59" i="69"/>
  <c r="I59" i="69"/>
  <c r="H59" i="69"/>
  <c r="G59" i="69"/>
  <c r="F59" i="69"/>
  <c r="E59" i="69"/>
  <c r="D59" i="69"/>
  <c r="C59" i="69"/>
  <c r="N50" i="69"/>
  <c r="M50" i="69"/>
  <c r="L50" i="69"/>
  <c r="K50" i="69"/>
  <c r="J50" i="69"/>
  <c r="I50" i="69"/>
  <c r="H50" i="69"/>
  <c r="G50" i="69"/>
  <c r="F50" i="69"/>
  <c r="E50" i="69"/>
  <c r="D50" i="69"/>
  <c r="C50" i="69"/>
  <c r="N41" i="69"/>
  <c r="M41" i="69"/>
  <c r="L41" i="69"/>
  <c r="K41" i="69"/>
  <c r="J41" i="69"/>
  <c r="I41" i="69"/>
  <c r="H41" i="69"/>
  <c r="G41" i="69"/>
  <c r="F41" i="69"/>
  <c r="E41" i="69"/>
  <c r="D41" i="69"/>
  <c r="C41" i="69"/>
  <c r="N32" i="69"/>
  <c r="M32" i="69"/>
  <c r="L32" i="69"/>
  <c r="K32" i="69"/>
  <c r="J32" i="69"/>
  <c r="I32" i="69"/>
  <c r="H32" i="69"/>
  <c r="G32" i="69"/>
  <c r="F32" i="69"/>
  <c r="E32" i="69"/>
  <c r="D32" i="69"/>
  <c r="C32" i="69"/>
  <c r="N23" i="69"/>
  <c r="M23" i="69"/>
  <c r="L23" i="69"/>
  <c r="K23" i="69"/>
  <c r="J23" i="69"/>
  <c r="I23" i="69"/>
  <c r="H23" i="69"/>
  <c r="G23" i="69"/>
  <c r="F23" i="69"/>
  <c r="E23" i="69"/>
  <c r="D23" i="69"/>
  <c r="C23" i="69"/>
  <c r="N14" i="69"/>
  <c r="M14" i="69"/>
  <c r="L14" i="69"/>
  <c r="L13" i="69" s="1"/>
  <c r="K14" i="69"/>
  <c r="K13" i="69" s="1"/>
  <c r="J14" i="69"/>
  <c r="I14" i="69"/>
  <c r="I13" i="69" s="1"/>
  <c r="H14" i="69"/>
  <c r="G14" i="69"/>
  <c r="G13" i="69" s="1"/>
  <c r="F14" i="69"/>
  <c r="E14" i="69"/>
  <c r="E13" i="69" s="1"/>
  <c r="D13" i="69"/>
  <c r="C14" i="69"/>
  <c r="C13" i="69" s="1"/>
  <c r="N77" i="68"/>
  <c r="M77" i="68"/>
  <c r="K77" i="68"/>
  <c r="J77" i="68"/>
  <c r="I77" i="68"/>
  <c r="H77" i="68"/>
  <c r="G77" i="68"/>
  <c r="F77" i="68"/>
  <c r="E77" i="68"/>
  <c r="C77" i="68"/>
  <c r="N68" i="68"/>
  <c r="M68" i="68"/>
  <c r="L68" i="68"/>
  <c r="K68" i="68"/>
  <c r="J68" i="68"/>
  <c r="I68" i="68"/>
  <c r="H68" i="68"/>
  <c r="G68" i="68"/>
  <c r="F68" i="68"/>
  <c r="E68" i="68"/>
  <c r="D68" i="68"/>
  <c r="C68" i="68"/>
  <c r="N59" i="68"/>
  <c r="M59" i="68"/>
  <c r="L59" i="68"/>
  <c r="K59" i="68"/>
  <c r="J59" i="68"/>
  <c r="I59" i="68"/>
  <c r="H59" i="68"/>
  <c r="G59" i="68"/>
  <c r="F59" i="68"/>
  <c r="E59" i="68"/>
  <c r="D59" i="68"/>
  <c r="C59" i="68"/>
  <c r="N50" i="68"/>
  <c r="M50" i="68"/>
  <c r="L50" i="68"/>
  <c r="K50" i="68"/>
  <c r="J50" i="68"/>
  <c r="I50" i="68"/>
  <c r="H50" i="68"/>
  <c r="G50" i="68"/>
  <c r="F50" i="68"/>
  <c r="E50" i="68"/>
  <c r="D50" i="68"/>
  <c r="C50" i="68"/>
  <c r="N41" i="68"/>
  <c r="M41" i="68"/>
  <c r="L41" i="68"/>
  <c r="K41" i="68"/>
  <c r="J41" i="68"/>
  <c r="I41" i="68"/>
  <c r="H41" i="68"/>
  <c r="G41" i="68"/>
  <c r="F41" i="68"/>
  <c r="E41" i="68"/>
  <c r="D41" i="68"/>
  <c r="C41" i="68"/>
  <c r="N32" i="68"/>
  <c r="M32" i="68"/>
  <c r="L32" i="68"/>
  <c r="K32" i="68"/>
  <c r="J32" i="68"/>
  <c r="I32" i="68"/>
  <c r="H32" i="68"/>
  <c r="G32" i="68"/>
  <c r="F32" i="68"/>
  <c r="E32" i="68"/>
  <c r="D32" i="68"/>
  <c r="C32" i="68"/>
  <c r="N23" i="68"/>
  <c r="M23" i="68"/>
  <c r="L23" i="68"/>
  <c r="K23" i="68"/>
  <c r="J23" i="68"/>
  <c r="I23" i="68"/>
  <c r="H23" i="68"/>
  <c r="G23" i="68"/>
  <c r="F23" i="68"/>
  <c r="E23" i="68"/>
  <c r="D23" i="68"/>
  <c r="C23" i="68"/>
  <c r="N14" i="68"/>
  <c r="M14" i="68"/>
  <c r="L14" i="68"/>
  <c r="K14" i="68"/>
  <c r="J14" i="68"/>
  <c r="I14" i="68"/>
  <c r="I13" i="68" s="1"/>
  <c r="H14" i="68"/>
  <c r="G14" i="68"/>
  <c r="F14" i="68"/>
  <c r="E14" i="68"/>
  <c r="E13" i="68" s="1"/>
  <c r="D13" i="68"/>
  <c r="C14" i="68"/>
  <c r="L13" i="68"/>
  <c r="C13" i="68"/>
  <c r="N77" i="67"/>
  <c r="M77" i="67"/>
  <c r="K77" i="67"/>
  <c r="J77" i="67"/>
  <c r="I77" i="67"/>
  <c r="H77" i="67"/>
  <c r="G77" i="67"/>
  <c r="F77" i="67"/>
  <c r="E77" i="67"/>
  <c r="C77" i="67"/>
  <c r="N68" i="67"/>
  <c r="M68" i="67"/>
  <c r="L68" i="67"/>
  <c r="K68" i="67"/>
  <c r="J68" i="67"/>
  <c r="I68" i="67"/>
  <c r="H68" i="67"/>
  <c r="G68" i="67"/>
  <c r="F68" i="67"/>
  <c r="E68" i="67"/>
  <c r="D68" i="67"/>
  <c r="C68" i="67"/>
  <c r="N59" i="67"/>
  <c r="M59" i="67"/>
  <c r="L59" i="67"/>
  <c r="K59" i="67"/>
  <c r="J59" i="67"/>
  <c r="I59" i="67"/>
  <c r="H59" i="67"/>
  <c r="G59" i="67"/>
  <c r="F59" i="67"/>
  <c r="E59" i="67"/>
  <c r="D59" i="67"/>
  <c r="C59" i="67"/>
  <c r="N50" i="67"/>
  <c r="M50" i="67"/>
  <c r="L50" i="67"/>
  <c r="K50" i="67"/>
  <c r="J50" i="67"/>
  <c r="I50" i="67"/>
  <c r="H50" i="67"/>
  <c r="G50" i="67"/>
  <c r="F50" i="67"/>
  <c r="E50" i="67"/>
  <c r="D50" i="67"/>
  <c r="C50" i="67"/>
  <c r="N41" i="67"/>
  <c r="M41" i="67"/>
  <c r="L41" i="67"/>
  <c r="K41" i="67"/>
  <c r="J41" i="67"/>
  <c r="I41" i="67"/>
  <c r="H41" i="67"/>
  <c r="G41" i="67"/>
  <c r="F41" i="67"/>
  <c r="E41" i="67"/>
  <c r="D41" i="67"/>
  <c r="C41" i="67"/>
  <c r="N32" i="67"/>
  <c r="M32" i="67"/>
  <c r="L32" i="67"/>
  <c r="K32" i="67"/>
  <c r="J32" i="67"/>
  <c r="I32" i="67"/>
  <c r="H32" i="67"/>
  <c r="G32" i="67"/>
  <c r="F32" i="67"/>
  <c r="E32" i="67"/>
  <c r="D32" i="67"/>
  <c r="C32" i="67"/>
  <c r="N23" i="67"/>
  <c r="M23" i="67"/>
  <c r="L23" i="67"/>
  <c r="K23" i="67"/>
  <c r="J23" i="67"/>
  <c r="I23" i="67"/>
  <c r="H23" i="67"/>
  <c r="G23" i="67"/>
  <c r="F23" i="67"/>
  <c r="E23" i="67"/>
  <c r="D23" i="67"/>
  <c r="C23" i="67"/>
  <c r="N14" i="67"/>
  <c r="M14" i="67"/>
  <c r="M13" i="67" s="1"/>
  <c r="L14" i="67"/>
  <c r="L13" i="67" s="1"/>
  <c r="K14" i="67"/>
  <c r="J14" i="67"/>
  <c r="I14" i="67"/>
  <c r="H14" i="67"/>
  <c r="H13" i="67" s="1"/>
  <c r="G14" i="67"/>
  <c r="F14" i="67"/>
  <c r="E14" i="67"/>
  <c r="D13" i="67"/>
  <c r="C14" i="67"/>
  <c r="C13" i="67" s="1"/>
  <c r="N77" i="66"/>
  <c r="M77" i="66"/>
  <c r="K77" i="66"/>
  <c r="J77" i="66"/>
  <c r="I77" i="66"/>
  <c r="H77" i="66"/>
  <c r="G77" i="66"/>
  <c r="F77" i="66"/>
  <c r="E77" i="66"/>
  <c r="C77" i="66"/>
  <c r="N68" i="66"/>
  <c r="M68" i="66"/>
  <c r="L68" i="66"/>
  <c r="K68" i="66"/>
  <c r="J68" i="66"/>
  <c r="I68" i="66"/>
  <c r="H68" i="66"/>
  <c r="G68" i="66"/>
  <c r="F68" i="66"/>
  <c r="E68" i="66"/>
  <c r="D68" i="66"/>
  <c r="C68" i="66"/>
  <c r="N59" i="66"/>
  <c r="M59" i="66"/>
  <c r="L59" i="66"/>
  <c r="K59" i="66"/>
  <c r="J59" i="66"/>
  <c r="I59" i="66"/>
  <c r="H59" i="66"/>
  <c r="G59" i="66"/>
  <c r="F59" i="66"/>
  <c r="E59" i="66"/>
  <c r="D59" i="66"/>
  <c r="C59" i="66"/>
  <c r="N50" i="66"/>
  <c r="M50" i="66"/>
  <c r="L50" i="66"/>
  <c r="K50" i="66"/>
  <c r="J50" i="66"/>
  <c r="I50" i="66"/>
  <c r="H50" i="66"/>
  <c r="G50" i="66"/>
  <c r="F50" i="66"/>
  <c r="E50" i="66"/>
  <c r="D50" i="66"/>
  <c r="C50" i="66"/>
  <c r="N41" i="66"/>
  <c r="M41" i="66"/>
  <c r="L41" i="66"/>
  <c r="K41" i="66"/>
  <c r="J41" i="66"/>
  <c r="I41" i="66"/>
  <c r="H41" i="66"/>
  <c r="G41" i="66"/>
  <c r="F41" i="66"/>
  <c r="E41" i="66"/>
  <c r="D41" i="66"/>
  <c r="C41" i="66"/>
  <c r="N32" i="66"/>
  <c r="M32" i="66"/>
  <c r="L32" i="66"/>
  <c r="K32" i="66"/>
  <c r="J32" i="66"/>
  <c r="I32" i="66"/>
  <c r="H32" i="66"/>
  <c r="G32" i="66"/>
  <c r="F32" i="66"/>
  <c r="E32" i="66"/>
  <c r="D32" i="66"/>
  <c r="C32" i="66"/>
  <c r="N23" i="66"/>
  <c r="M23" i="66"/>
  <c r="L23" i="66"/>
  <c r="K23" i="66"/>
  <c r="J23" i="66"/>
  <c r="I23" i="66"/>
  <c r="H23" i="66"/>
  <c r="G23" i="66"/>
  <c r="F23" i="66"/>
  <c r="E23" i="66"/>
  <c r="D23" i="66"/>
  <c r="C23" i="66"/>
  <c r="N14" i="66"/>
  <c r="M14" i="66"/>
  <c r="L14" i="66"/>
  <c r="L13" i="66" s="1"/>
  <c r="K14" i="66"/>
  <c r="K13" i="66" s="1"/>
  <c r="J14" i="66"/>
  <c r="I14" i="66"/>
  <c r="H14" i="66"/>
  <c r="G14" i="66"/>
  <c r="F14" i="66"/>
  <c r="F13" i="66" s="1"/>
  <c r="E14" i="66"/>
  <c r="D13" i="66"/>
  <c r="C14" i="66"/>
  <c r="C13" i="66" s="1"/>
  <c r="Q54" i="65"/>
  <c r="Q53" i="65"/>
  <c r="O53" i="65"/>
  <c r="Q52" i="65"/>
  <c r="O52" i="65"/>
  <c r="Q51" i="65"/>
  <c r="O51" i="65"/>
  <c r="Q50" i="65"/>
  <c r="O50" i="65"/>
  <c r="E49" i="65"/>
  <c r="C49" i="65"/>
  <c r="Q47" i="65"/>
  <c r="O47" i="65"/>
  <c r="Q45" i="65"/>
  <c r="O45" i="65"/>
  <c r="Q43" i="65"/>
  <c r="O43" i="65"/>
  <c r="Q42" i="65"/>
  <c r="O42" i="65"/>
  <c r="Q41" i="65"/>
  <c r="O41" i="65"/>
  <c r="H40" i="65"/>
  <c r="F40" i="65"/>
  <c r="E40" i="65"/>
  <c r="E39" i="65" s="1"/>
  <c r="C40" i="65"/>
  <c r="Q36" i="65"/>
  <c r="O36" i="65"/>
  <c r="Q35" i="65"/>
  <c r="O35" i="65"/>
  <c r="Q33" i="65"/>
  <c r="O33" i="65"/>
  <c r="Q32" i="65"/>
  <c r="O32" i="65"/>
  <c r="Q31" i="65"/>
  <c r="O31" i="65"/>
  <c r="Q30" i="65"/>
  <c r="O30" i="65"/>
  <c r="Q29" i="65"/>
  <c r="O29" i="65"/>
  <c r="Q28" i="65"/>
  <c r="O28" i="65"/>
  <c r="Q27" i="65"/>
  <c r="O27" i="65"/>
  <c r="E26" i="65"/>
  <c r="E23" i="65" s="1"/>
  <c r="E22" i="65" s="1"/>
  <c r="C26" i="65"/>
  <c r="C23" i="65" s="1"/>
  <c r="C22" i="65" s="1"/>
  <c r="Q25" i="65"/>
  <c r="O25" i="65"/>
  <c r="Q24" i="65"/>
  <c r="O24" i="65"/>
  <c r="Q21" i="65"/>
  <c r="O21" i="65"/>
  <c r="Q20" i="65"/>
  <c r="O20" i="65"/>
  <c r="Q19" i="65"/>
  <c r="O19" i="65"/>
  <c r="Q18" i="65"/>
  <c r="Q17" i="65" s="1"/>
  <c r="O18" i="65"/>
  <c r="E17" i="65"/>
  <c r="C17" i="65"/>
  <c r="C15" i="65" s="1"/>
  <c r="Q16" i="65"/>
  <c r="O16" i="65"/>
  <c r="E15" i="65"/>
  <c r="Q54" i="64"/>
  <c r="Q53" i="64"/>
  <c r="O53" i="64"/>
  <c r="Q52" i="64"/>
  <c r="O52" i="64"/>
  <c r="Q51" i="64"/>
  <c r="Q49" i="64" s="1"/>
  <c r="O51" i="64"/>
  <c r="Q50" i="64"/>
  <c r="O50" i="64"/>
  <c r="E49" i="64"/>
  <c r="C49" i="64"/>
  <c r="Q47" i="64"/>
  <c r="O47" i="64"/>
  <c r="Q45" i="64"/>
  <c r="O45" i="64"/>
  <c r="Q43" i="64"/>
  <c r="O43" i="64"/>
  <c r="Q42" i="64"/>
  <c r="O42" i="64"/>
  <c r="Q41" i="64"/>
  <c r="O41" i="64"/>
  <c r="H40" i="64"/>
  <c r="F40" i="64"/>
  <c r="E40" i="64"/>
  <c r="C40" i="64"/>
  <c r="E39" i="64"/>
  <c r="Q36" i="64"/>
  <c r="O36" i="64"/>
  <c r="Q35" i="64"/>
  <c r="O35" i="64"/>
  <c r="Q33" i="64"/>
  <c r="O33" i="64"/>
  <c r="Q32" i="64"/>
  <c r="O32" i="64"/>
  <c r="Q31" i="64"/>
  <c r="O31" i="64"/>
  <c r="Q30" i="64"/>
  <c r="O30" i="64"/>
  <c r="Q29" i="64"/>
  <c r="O29" i="64"/>
  <c r="Q28" i="64"/>
  <c r="O28" i="64"/>
  <c r="Q27" i="64"/>
  <c r="O27" i="64"/>
  <c r="E26" i="64"/>
  <c r="E23" i="64" s="1"/>
  <c r="E22" i="64" s="1"/>
  <c r="C26" i="64"/>
  <c r="C23" i="64" s="1"/>
  <c r="C22" i="64" s="1"/>
  <c r="Q25" i="64"/>
  <c r="O25" i="64"/>
  <c r="Q24" i="64"/>
  <c r="O24" i="64"/>
  <c r="Q21" i="64"/>
  <c r="O21" i="64"/>
  <c r="Q20" i="64"/>
  <c r="O20" i="64"/>
  <c r="Q19" i="64"/>
  <c r="O19" i="64"/>
  <c r="Q18" i="64"/>
  <c r="Q17" i="64" s="1"/>
  <c r="O18" i="64"/>
  <c r="E17" i="64"/>
  <c r="E15" i="64" s="1"/>
  <c r="C17" i="64"/>
  <c r="C15" i="64" s="1"/>
  <c r="Q16" i="64"/>
  <c r="O16" i="64"/>
  <c r="Q54" i="63"/>
  <c r="Q53" i="63"/>
  <c r="O53" i="63"/>
  <c r="Q52" i="63"/>
  <c r="O52" i="63"/>
  <c r="Q51" i="63"/>
  <c r="O51" i="63"/>
  <c r="Q50" i="63"/>
  <c r="O50" i="63"/>
  <c r="E49" i="63"/>
  <c r="C49" i="63"/>
  <c r="Q47" i="63"/>
  <c r="O47" i="63"/>
  <c r="Q45" i="63"/>
  <c r="O45" i="63"/>
  <c r="Q43" i="63"/>
  <c r="O43" i="63"/>
  <c r="Q42" i="63"/>
  <c r="O42" i="63"/>
  <c r="Q41" i="63"/>
  <c r="O41" i="63"/>
  <c r="H40" i="63"/>
  <c r="F40" i="63"/>
  <c r="E40" i="63"/>
  <c r="C40" i="63"/>
  <c r="Q36" i="63"/>
  <c r="O36" i="63"/>
  <c r="Q35" i="63"/>
  <c r="O35" i="63"/>
  <c r="Q33" i="63"/>
  <c r="O33" i="63"/>
  <c r="Q32" i="63"/>
  <c r="O32" i="63"/>
  <c r="Q31" i="63"/>
  <c r="O31" i="63"/>
  <c r="Q30" i="63"/>
  <c r="O30" i="63"/>
  <c r="Q29" i="63"/>
  <c r="O29" i="63"/>
  <c r="Q28" i="63"/>
  <c r="O28" i="63"/>
  <c r="Q27" i="63"/>
  <c r="O27" i="63"/>
  <c r="O26" i="63" s="1"/>
  <c r="E26" i="63"/>
  <c r="E23" i="63" s="1"/>
  <c r="E22" i="63" s="1"/>
  <c r="C26" i="63"/>
  <c r="C23" i="63" s="1"/>
  <c r="C22" i="63" s="1"/>
  <c r="Q25" i="63"/>
  <c r="O25" i="63"/>
  <c r="Q24" i="63"/>
  <c r="O24" i="63"/>
  <c r="Q21" i="63"/>
  <c r="O21" i="63"/>
  <c r="Q20" i="63"/>
  <c r="O20" i="63"/>
  <c r="Q19" i="63"/>
  <c r="O19" i="63"/>
  <c r="Q18" i="63"/>
  <c r="O18" i="63"/>
  <c r="E17" i="63"/>
  <c r="E15" i="63" s="1"/>
  <c r="C17" i="63"/>
  <c r="C15" i="63" s="1"/>
  <c r="Q16" i="63"/>
  <c r="O16" i="63"/>
  <c r="Q54" i="62"/>
  <c r="Q53" i="62"/>
  <c r="O53" i="62"/>
  <c r="Q52" i="62"/>
  <c r="O52" i="62"/>
  <c r="Q51" i="62"/>
  <c r="O51" i="62"/>
  <c r="Q50" i="62"/>
  <c r="O50" i="62"/>
  <c r="E49" i="62"/>
  <c r="C49" i="62"/>
  <c r="Q47" i="62"/>
  <c r="O47" i="62"/>
  <c r="Q45" i="62"/>
  <c r="O45" i="62"/>
  <c r="Q43" i="62"/>
  <c r="O43" i="62"/>
  <c r="Q42" i="62"/>
  <c r="O42" i="62"/>
  <c r="Q41" i="62"/>
  <c r="O41" i="62"/>
  <c r="H40" i="62"/>
  <c r="F40" i="62"/>
  <c r="E40" i="62"/>
  <c r="C40" i="62"/>
  <c r="Q36" i="62"/>
  <c r="O36" i="62"/>
  <c r="Q35" i="62"/>
  <c r="O35" i="62"/>
  <c r="Q33" i="62"/>
  <c r="O33" i="62"/>
  <c r="Q32" i="62"/>
  <c r="O32" i="62"/>
  <c r="Q31" i="62"/>
  <c r="O31" i="62"/>
  <c r="Q30" i="62"/>
  <c r="O30" i="62"/>
  <c r="Q29" i="62"/>
  <c r="O29" i="62"/>
  <c r="Q28" i="62"/>
  <c r="O28" i="62"/>
  <c r="Q27" i="62"/>
  <c r="O27" i="62"/>
  <c r="E26" i="62"/>
  <c r="E23" i="62" s="1"/>
  <c r="E22" i="62" s="1"/>
  <c r="C26" i="62"/>
  <c r="C23" i="62" s="1"/>
  <c r="C22" i="62" s="1"/>
  <c r="Q25" i="62"/>
  <c r="O25" i="62"/>
  <c r="Q24" i="62"/>
  <c r="O24" i="62"/>
  <c r="Q21" i="62"/>
  <c r="O21" i="62"/>
  <c r="Q20" i="62"/>
  <c r="O20" i="62"/>
  <c r="Q19" i="62"/>
  <c r="O19" i="62"/>
  <c r="Q18" i="62"/>
  <c r="O18" i="62"/>
  <c r="E17" i="62"/>
  <c r="E15" i="62" s="1"/>
  <c r="C17" i="62"/>
  <c r="C15" i="62" s="1"/>
  <c r="Q16" i="62"/>
  <c r="O16" i="62"/>
  <c r="Q54" i="61"/>
  <c r="Q53" i="61"/>
  <c r="O53" i="61"/>
  <c r="Q52" i="61"/>
  <c r="O52" i="61"/>
  <c r="Q51" i="61"/>
  <c r="O51" i="61"/>
  <c r="Q50" i="61"/>
  <c r="O50" i="61"/>
  <c r="E49" i="61"/>
  <c r="C49" i="61"/>
  <c r="Q47" i="61"/>
  <c r="O47" i="61"/>
  <c r="Q45" i="61"/>
  <c r="O45" i="61"/>
  <c r="Q43" i="61"/>
  <c r="O43" i="61"/>
  <c r="Q42" i="61"/>
  <c r="O42" i="61"/>
  <c r="Q41" i="61"/>
  <c r="O41" i="61"/>
  <c r="O40" i="61" s="1"/>
  <c r="H40" i="61"/>
  <c r="F40" i="61"/>
  <c r="E40" i="61"/>
  <c r="C40" i="61"/>
  <c r="C39" i="61" s="1"/>
  <c r="Q36" i="61"/>
  <c r="O36" i="61"/>
  <c r="Q35" i="61"/>
  <c r="O35" i="61"/>
  <c r="Q33" i="61"/>
  <c r="O33" i="61"/>
  <c r="Q32" i="61"/>
  <c r="O32" i="61"/>
  <c r="Q31" i="61"/>
  <c r="O31" i="61"/>
  <c r="Q30" i="61"/>
  <c r="O30" i="61"/>
  <c r="Q29" i="61"/>
  <c r="O29" i="61"/>
  <c r="Q28" i="61"/>
  <c r="O28" i="61"/>
  <c r="Q27" i="61"/>
  <c r="O27" i="61"/>
  <c r="E26" i="61"/>
  <c r="E23" i="61" s="1"/>
  <c r="E22" i="61" s="1"/>
  <c r="C26" i="61"/>
  <c r="C23" i="61" s="1"/>
  <c r="C22" i="61" s="1"/>
  <c r="Q25" i="61"/>
  <c r="O25" i="61"/>
  <c r="Q24" i="61"/>
  <c r="O24" i="61"/>
  <c r="Q21" i="61"/>
  <c r="O21" i="61"/>
  <c r="Q20" i="61"/>
  <c r="O20" i="61"/>
  <c r="Q19" i="61"/>
  <c r="O19" i="61"/>
  <c r="Q18" i="61"/>
  <c r="O18" i="61"/>
  <c r="E17" i="61"/>
  <c r="C17" i="61"/>
  <c r="C15" i="61" s="1"/>
  <c r="Q16" i="61"/>
  <c r="O16" i="61"/>
  <c r="E15" i="61"/>
  <c r="Q54" i="60"/>
  <c r="Q53" i="60"/>
  <c r="O53" i="60"/>
  <c r="Q52" i="60"/>
  <c r="O52" i="60"/>
  <c r="Q51" i="60"/>
  <c r="O51" i="60"/>
  <c r="Q50" i="60"/>
  <c r="O50" i="60"/>
  <c r="E49" i="60"/>
  <c r="C49" i="60"/>
  <c r="Q47" i="60"/>
  <c r="O47" i="60"/>
  <c r="Q45" i="60"/>
  <c r="O45" i="60"/>
  <c r="Q43" i="60"/>
  <c r="O43" i="60"/>
  <c r="Q42" i="60"/>
  <c r="O42" i="60"/>
  <c r="Q41" i="60"/>
  <c r="O41" i="60"/>
  <c r="H40" i="60"/>
  <c r="F40" i="60"/>
  <c r="E40" i="60"/>
  <c r="C40" i="60"/>
  <c r="Q36" i="60"/>
  <c r="O36" i="60"/>
  <c r="Q35" i="60"/>
  <c r="O35" i="60"/>
  <c r="Q33" i="60"/>
  <c r="O33" i="60"/>
  <c r="Q32" i="60"/>
  <c r="O32" i="60"/>
  <c r="Q31" i="60"/>
  <c r="O31" i="60"/>
  <c r="Q30" i="60"/>
  <c r="O30" i="60"/>
  <c r="Q29" i="60"/>
  <c r="O29" i="60"/>
  <c r="Q28" i="60"/>
  <c r="O28" i="60"/>
  <c r="Q27" i="60"/>
  <c r="O27" i="60"/>
  <c r="E26" i="60"/>
  <c r="E23" i="60" s="1"/>
  <c r="E22" i="60" s="1"/>
  <c r="C26" i="60"/>
  <c r="C23" i="60" s="1"/>
  <c r="C22" i="60" s="1"/>
  <c r="Q25" i="60"/>
  <c r="O25" i="60"/>
  <c r="Q24" i="60"/>
  <c r="O24" i="60"/>
  <c r="Q21" i="60"/>
  <c r="O21" i="60"/>
  <c r="Q20" i="60"/>
  <c r="O20" i="60"/>
  <c r="Q19" i="60"/>
  <c r="O19" i="60"/>
  <c r="Q18" i="60"/>
  <c r="Q17" i="60" s="1"/>
  <c r="O18" i="60"/>
  <c r="E17" i="60"/>
  <c r="E15" i="60" s="1"/>
  <c r="C17" i="60"/>
  <c r="C15" i="60" s="1"/>
  <c r="Q16" i="60"/>
  <c r="O16" i="60"/>
  <c r="Q54" i="59"/>
  <c r="Q53" i="59"/>
  <c r="O53" i="59"/>
  <c r="Q52" i="59"/>
  <c r="O52" i="59"/>
  <c r="Q51" i="59"/>
  <c r="O51" i="59"/>
  <c r="Q50" i="59"/>
  <c r="O50" i="59"/>
  <c r="E49" i="59"/>
  <c r="C49" i="59"/>
  <c r="Q47" i="59"/>
  <c r="O47" i="59"/>
  <c r="Q45" i="59"/>
  <c r="O45" i="59"/>
  <c r="Q43" i="59"/>
  <c r="O43" i="59"/>
  <c r="Q42" i="59"/>
  <c r="O42" i="59"/>
  <c r="Q41" i="59"/>
  <c r="O41" i="59"/>
  <c r="H40" i="59"/>
  <c r="F40" i="59"/>
  <c r="E40" i="59"/>
  <c r="C40" i="59"/>
  <c r="C39" i="59" s="1"/>
  <c r="Q36" i="59"/>
  <c r="O36" i="59"/>
  <c r="Q35" i="59"/>
  <c r="O35" i="59"/>
  <c r="Q33" i="59"/>
  <c r="O33" i="59"/>
  <c r="Q32" i="59"/>
  <c r="O32" i="59"/>
  <c r="Q31" i="59"/>
  <c r="O31" i="59"/>
  <c r="Q30" i="59"/>
  <c r="O30" i="59"/>
  <c r="Q29" i="59"/>
  <c r="O29" i="59"/>
  <c r="Q28" i="59"/>
  <c r="O28" i="59"/>
  <c r="Q27" i="59"/>
  <c r="O27" i="59"/>
  <c r="E26" i="59"/>
  <c r="E23" i="59" s="1"/>
  <c r="E22" i="59" s="1"/>
  <c r="C26" i="59"/>
  <c r="C23" i="59" s="1"/>
  <c r="C22" i="59" s="1"/>
  <c r="Q25" i="59"/>
  <c r="O25" i="59"/>
  <c r="Q24" i="59"/>
  <c r="O24" i="59"/>
  <c r="Q21" i="59"/>
  <c r="O21" i="59"/>
  <c r="Q20" i="59"/>
  <c r="O20" i="59"/>
  <c r="Q19" i="59"/>
  <c r="O19" i="59"/>
  <c r="Q18" i="59"/>
  <c r="O18" i="59"/>
  <c r="E17" i="59"/>
  <c r="E15" i="59" s="1"/>
  <c r="C17" i="59"/>
  <c r="C15" i="59" s="1"/>
  <c r="Q16" i="59"/>
  <c r="O16" i="59"/>
  <c r="Q54" i="58"/>
  <c r="Q53" i="58"/>
  <c r="O53" i="58"/>
  <c r="Q52" i="58"/>
  <c r="O52" i="58"/>
  <c r="Q51" i="58"/>
  <c r="O51" i="58"/>
  <c r="Q50" i="58"/>
  <c r="O50" i="58"/>
  <c r="E49" i="58"/>
  <c r="C49" i="58"/>
  <c r="Q47" i="58"/>
  <c r="O47" i="58"/>
  <c r="Q45" i="58"/>
  <c r="O45" i="58"/>
  <c r="Q43" i="58"/>
  <c r="O43" i="58"/>
  <c r="Q42" i="58"/>
  <c r="O42" i="58"/>
  <c r="Q41" i="58"/>
  <c r="O41" i="58"/>
  <c r="Q40" i="58"/>
  <c r="H40" i="58"/>
  <c r="F40" i="58"/>
  <c r="E40" i="58"/>
  <c r="C40" i="58"/>
  <c r="C39" i="58" s="1"/>
  <c r="Q36" i="58"/>
  <c r="O36" i="58"/>
  <c r="Q35" i="58"/>
  <c r="O35" i="58"/>
  <c r="Q33" i="58"/>
  <c r="O33" i="58"/>
  <c r="Q32" i="58"/>
  <c r="O32" i="58"/>
  <c r="Q31" i="58"/>
  <c r="O31" i="58"/>
  <c r="Q30" i="58"/>
  <c r="O30" i="58"/>
  <c r="Q29" i="58"/>
  <c r="O29" i="58"/>
  <c r="Q28" i="58"/>
  <c r="O28" i="58"/>
  <c r="Q27" i="58"/>
  <c r="O27" i="58"/>
  <c r="Q26" i="58"/>
  <c r="E26" i="58"/>
  <c r="E23" i="58" s="1"/>
  <c r="E22" i="58" s="1"/>
  <c r="C26" i="58"/>
  <c r="C23" i="58" s="1"/>
  <c r="C22" i="58" s="1"/>
  <c r="Q25" i="58"/>
  <c r="O25" i="58"/>
  <c r="Q24" i="58"/>
  <c r="O24" i="58"/>
  <c r="Q21" i="58"/>
  <c r="O21" i="58"/>
  <c r="Q20" i="58"/>
  <c r="O20" i="58"/>
  <c r="Q19" i="58"/>
  <c r="O19" i="58"/>
  <c r="Q18" i="58"/>
  <c r="O18" i="58"/>
  <c r="E17" i="58"/>
  <c r="C17" i="58"/>
  <c r="Q16" i="58"/>
  <c r="O16" i="58"/>
  <c r="E15" i="58"/>
  <c r="C15" i="58"/>
  <c r="G124" i="57"/>
  <c r="G123" i="57"/>
  <c r="C122" i="57"/>
  <c r="C114" i="57" s="1"/>
  <c r="G121" i="57"/>
  <c r="G119" i="57"/>
  <c r="G117" i="57"/>
  <c r="G116" i="57"/>
  <c r="G115" i="57"/>
  <c r="E114" i="57"/>
  <c r="G113" i="57"/>
  <c r="G112" i="57"/>
  <c r="G110" i="57"/>
  <c r="G108" i="57"/>
  <c r="G107" i="57"/>
  <c r="G106" i="57"/>
  <c r="E105" i="57"/>
  <c r="D105" i="57"/>
  <c r="C105" i="57"/>
  <c r="C104" i="57" s="1"/>
  <c r="G103" i="57"/>
  <c r="G102" i="57"/>
  <c r="G101" i="57"/>
  <c r="C100" i="57"/>
  <c r="G99" i="57"/>
  <c r="G98" i="57"/>
  <c r="G97" i="57"/>
  <c r="G96" i="57"/>
  <c r="G95" i="57"/>
  <c r="G94" i="57"/>
  <c r="G93" i="57"/>
  <c r="G92" i="57"/>
  <c r="C91" i="57"/>
  <c r="C90" i="57" s="1"/>
  <c r="C84" i="57" s="1"/>
  <c r="G85" i="57"/>
  <c r="G83" i="57"/>
  <c r="G80" i="57"/>
  <c r="G79" i="57"/>
  <c r="G78" i="57"/>
  <c r="C77" i="57"/>
  <c r="G73" i="57"/>
  <c r="G72" i="57"/>
  <c r="G71" i="57"/>
  <c r="C70" i="57"/>
  <c r="G69" i="57"/>
  <c r="G66" i="57"/>
  <c r="G65" i="57"/>
  <c r="G64" i="57"/>
  <c r="G63" i="57"/>
  <c r="C62" i="57"/>
  <c r="C59" i="57" s="1"/>
  <c r="G61" i="57"/>
  <c r="G57" i="57"/>
  <c r="G56" i="57"/>
  <c r="G51" i="57"/>
  <c r="G50" i="57"/>
  <c r="G49" i="57"/>
  <c r="G48" i="57"/>
  <c r="C47" i="57"/>
  <c r="C39" i="57" s="1"/>
  <c r="G46" i="57"/>
  <c r="G42" i="57"/>
  <c r="G41" i="57"/>
  <c r="G40" i="57"/>
  <c r="G38" i="57"/>
  <c r="G37" i="57"/>
  <c r="C36" i="57"/>
  <c r="C33" i="57" s="1"/>
  <c r="G35" i="57"/>
  <c r="G34" i="57"/>
  <c r="G31" i="57"/>
  <c r="G27" i="57"/>
  <c r="G26" i="57"/>
  <c r="C25" i="57"/>
  <c r="C24" i="57" s="1"/>
  <c r="G23" i="57"/>
  <c r="G20" i="57"/>
  <c r="G19" i="57"/>
  <c r="G18" i="57"/>
  <c r="C17" i="57"/>
  <c r="C15" i="57" s="1"/>
  <c r="G16" i="57"/>
  <c r="G124" i="56"/>
  <c r="G123" i="56"/>
  <c r="C122" i="56"/>
  <c r="C114" i="56" s="1"/>
  <c r="G121" i="56"/>
  <c r="G119" i="56"/>
  <c r="G117" i="56"/>
  <c r="G116" i="56"/>
  <c r="G115" i="56"/>
  <c r="E114" i="56"/>
  <c r="G113" i="56"/>
  <c r="G112" i="56"/>
  <c r="G110" i="56"/>
  <c r="G108" i="56"/>
  <c r="G107" i="56"/>
  <c r="G106" i="56"/>
  <c r="E105" i="56"/>
  <c r="D105" i="56"/>
  <c r="C105" i="56"/>
  <c r="G103" i="56"/>
  <c r="G102" i="56"/>
  <c r="G101" i="56"/>
  <c r="C100" i="56"/>
  <c r="G99" i="56"/>
  <c r="G98" i="56"/>
  <c r="G97" i="56"/>
  <c r="G96" i="56"/>
  <c r="G95" i="56"/>
  <c r="G94" i="56"/>
  <c r="G93" i="56"/>
  <c r="G92" i="56"/>
  <c r="C91" i="56"/>
  <c r="C90" i="56" s="1"/>
  <c r="C84" i="56" s="1"/>
  <c r="G85" i="56"/>
  <c r="G83" i="56"/>
  <c r="G80" i="56"/>
  <c r="G79" i="56"/>
  <c r="G78" i="56"/>
  <c r="C77" i="56"/>
  <c r="G73" i="56"/>
  <c r="G72" i="56"/>
  <c r="G71" i="56"/>
  <c r="C70" i="56"/>
  <c r="G69" i="56"/>
  <c r="G66" i="56"/>
  <c r="G65" i="56"/>
  <c r="G64" i="56"/>
  <c r="G63" i="56"/>
  <c r="C62" i="56"/>
  <c r="C59" i="56" s="1"/>
  <c r="G61" i="56"/>
  <c r="G57" i="56"/>
  <c r="G56" i="56"/>
  <c r="G51" i="56"/>
  <c r="G50" i="56"/>
  <c r="G49" i="56"/>
  <c r="G48" i="56"/>
  <c r="C47" i="56"/>
  <c r="C39" i="56" s="1"/>
  <c r="G46" i="56"/>
  <c r="G42" i="56"/>
  <c r="G41" i="56"/>
  <c r="G40" i="56"/>
  <c r="G38" i="56"/>
  <c r="G37" i="56"/>
  <c r="C36" i="56"/>
  <c r="C33" i="56" s="1"/>
  <c r="G35" i="56"/>
  <c r="G34" i="56"/>
  <c r="G31" i="56"/>
  <c r="G27" i="56"/>
  <c r="G26" i="56"/>
  <c r="C25" i="56"/>
  <c r="C24" i="56" s="1"/>
  <c r="G23" i="56"/>
  <c r="G20" i="56"/>
  <c r="G19" i="56"/>
  <c r="G18" i="56"/>
  <c r="C17" i="56"/>
  <c r="C15" i="56" s="1"/>
  <c r="G16" i="56"/>
  <c r="G124" i="55"/>
  <c r="G123" i="55"/>
  <c r="C122" i="55"/>
  <c r="C114" i="55" s="1"/>
  <c r="G121" i="55"/>
  <c r="G119" i="55"/>
  <c r="G117" i="55"/>
  <c r="G116" i="55"/>
  <c r="G115" i="55"/>
  <c r="E114" i="55"/>
  <c r="G113" i="55"/>
  <c r="G112" i="55"/>
  <c r="G110" i="55"/>
  <c r="G108" i="55"/>
  <c r="G107" i="55"/>
  <c r="G106" i="55"/>
  <c r="E105" i="55"/>
  <c r="D105" i="55"/>
  <c r="C105" i="55"/>
  <c r="G103" i="55"/>
  <c r="G102" i="55"/>
  <c r="G101" i="55"/>
  <c r="C100" i="55"/>
  <c r="G99" i="55"/>
  <c r="G98" i="55"/>
  <c r="G97" i="55"/>
  <c r="G96" i="55"/>
  <c r="G95" i="55"/>
  <c r="G94" i="55"/>
  <c r="G93" i="55"/>
  <c r="G92" i="55"/>
  <c r="C91" i="55"/>
  <c r="C90" i="55" s="1"/>
  <c r="C84" i="55" s="1"/>
  <c r="G85" i="55"/>
  <c r="G83" i="55"/>
  <c r="G80" i="55"/>
  <c r="G79" i="55"/>
  <c r="G78" i="55"/>
  <c r="C77" i="55"/>
  <c r="G73" i="55"/>
  <c r="G72" i="55"/>
  <c r="G71" i="55"/>
  <c r="C70" i="55"/>
  <c r="G69" i="55"/>
  <c r="G66" i="55"/>
  <c r="G65" i="55"/>
  <c r="G64" i="55"/>
  <c r="G63" i="55"/>
  <c r="C62" i="55"/>
  <c r="C59" i="55" s="1"/>
  <c r="C58" i="55" s="1"/>
  <c r="G61" i="55"/>
  <c r="G57" i="55"/>
  <c r="G56" i="55"/>
  <c r="G51" i="55"/>
  <c r="G50" i="55"/>
  <c r="G49" i="55"/>
  <c r="G48" i="55"/>
  <c r="C47" i="55"/>
  <c r="C39" i="55" s="1"/>
  <c r="G46" i="55"/>
  <c r="G42" i="55"/>
  <c r="G41" i="55"/>
  <c r="G40" i="55"/>
  <c r="G38" i="55"/>
  <c r="G37" i="55"/>
  <c r="C36" i="55"/>
  <c r="C33" i="55" s="1"/>
  <c r="G35" i="55"/>
  <c r="G34" i="55"/>
  <c r="G31" i="55"/>
  <c r="G27" i="55"/>
  <c r="G26" i="55"/>
  <c r="C25" i="55"/>
  <c r="C24" i="55" s="1"/>
  <c r="G23" i="55"/>
  <c r="G20" i="55"/>
  <c r="G19" i="55"/>
  <c r="G18" i="55"/>
  <c r="C17" i="55"/>
  <c r="C15" i="55" s="1"/>
  <c r="G16" i="55"/>
  <c r="G124" i="54"/>
  <c r="G123" i="54"/>
  <c r="C122" i="54"/>
  <c r="C114" i="54" s="1"/>
  <c r="G121" i="54"/>
  <c r="G119" i="54"/>
  <c r="G117" i="54"/>
  <c r="G116" i="54"/>
  <c r="G115" i="54"/>
  <c r="E114" i="54"/>
  <c r="G113" i="54"/>
  <c r="G112" i="54"/>
  <c r="G110" i="54"/>
  <c r="G108" i="54"/>
  <c r="G107" i="54"/>
  <c r="G106" i="54"/>
  <c r="E105" i="54"/>
  <c r="D105" i="54"/>
  <c r="C105" i="54"/>
  <c r="C104" i="54" s="1"/>
  <c r="G103" i="54"/>
  <c r="G102" i="54"/>
  <c r="G101" i="54"/>
  <c r="C100" i="54"/>
  <c r="G99" i="54"/>
  <c r="G98" i="54"/>
  <c r="G97" i="54"/>
  <c r="G96" i="54"/>
  <c r="G95" i="54"/>
  <c r="G94" i="54"/>
  <c r="G93" i="54"/>
  <c r="G92" i="54"/>
  <c r="C91" i="54"/>
  <c r="C90" i="54" s="1"/>
  <c r="C84" i="54" s="1"/>
  <c r="G85" i="54"/>
  <c r="G83" i="54"/>
  <c r="G80" i="54"/>
  <c r="G79" i="54"/>
  <c r="G78" i="54"/>
  <c r="C77" i="54"/>
  <c r="G73" i="54"/>
  <c r="G72" i="54"/>
  <c r="G71" i="54"/>
  <c r="C70" i="54"/>
  <c r="G69" i="54"/>
  <c r="G66" i="54"/>
  <c r="G65" i="54"/>
  <c r="G64" i="54"/>
  <c r="G63" i="54"/>
  <c r="C62" i="54"/>
  <c r="C59" i="54" s="1"/>
  <c r="G61" i="54"/>
  <c r="G57" i="54"/>
  <c r="G56" i="54"/>
  <c r="G51" i="54"/>
  <c r="G50" i="54"/>
  <c r="G49" i="54"/>
  <c r="G48" i="54"/>
  <c r="C47" i="54"/>
  <c r="C39" i="54" s="1"/>
  <c r="G46" i="54"/>
  <c r="G42" i="54"/>
  <c r="G41" i="54"/>
  <c r="G40" i="54"/>
  <c r="G38" i="54"/>
  <c r="G37" i="54"/>
  <c r="C36" i="54"/>
  <c r="C33" i="54" s="1"/>
  <c r="G35" i="54"/>
  <c r="G34" i="54"/>
  <c r="G31" i="54"/>
  <c r="G27" i="54"/>
  <c r="G26" i="54"/>
  <c r="C25" i="54"/>
  <c r="C24" i="54" s="1"/>
  <c r="G23" i="54"/>
  <c r="G20" i="54"/>
  <c r="G19" i="54"/>
  <c r="G18" i="54"/>
  <c r="C17" i="54"/>
  <c r="C15" i="54" s="1"/>
  <c r="G16" i="54"/>
  <c r="G124" i="53"/>
  <c r="G123" i="53"/>
  <c r="C122" i="53"/>
  <c r="C114" i="53" s="1"/>
  <c r="G121" i="53"/>
  <c r="G119" i="53"/>
  <c r="G117" i="53"/>
  <c r="G116" i="53"/>
  <c r="G115" i="53"/>
  <c r="E114" i="53"/>
  <c r="G113" i="53"/>
  <c r="G112" i="53"/>
  <c r="G110" i="53"/>
  <c r="G108" i="53"/>
  <c r="G107" i="53"/>
  <c r="G106" i="53"/>
  <c r="E105" i="53"/>
  <c r="D105" i="53"/>
  <c r="C105" i="53"/>
  <c r="G103" i="53"/>
  <c r="G102" i="53"/>
  <c r="G101" i="53"/>
  <c r="C100" i="53"/>
  <c r="G99" i="53"/>
  <c r="G98" i="53"/>
  <c r="G97" i="53"/>
  <c r="G96" i="53"/>
  <c r="G95" i="53"/>
  <c r="G94" i="53"/>
  <c r="G93" i="53"/>
  <c r="G92" i="53"/>
  <c r="C91" i="53"/>
  <c r="C90" i="53" s="1"/>
  <c r="C84" i="53" s="1"/>
  <c r="G85" i="53"/>
  <c r="G83" i="53"/>
  <c r="G80" i="53"/>
  <c r="G79" i="53"/>
  <c r="G78" i="53"/>
  <c r="C77" i="53"/>
  <c r="C70" i="53" s="1"/>
  <c r="G73" i="53"/>
  <c r="G72" i="53"/>
  <c r="G71" i="53"/>
  <c r="G69" i="53"/>
  <c r="G66" i="53"/>
  <c r="G65" i="53"/>
  <c r="G64" i="53"/>
  <c r="G63" i="53"/>
  <c r="C62" i="53"/>
  <c r="C59" i="53" s="1"/>
  <c r="G61" i="53"/>
  <c r="G57" i="53"/>
  <c r="G56" i="53"/>
  <c r="G51" i="53"/>
  <c r="G50" i="53"/>
  <c r="G49" i="53"/>
  <c r="G48" i="53"/>
  <c r="C47" i="53"/>
  <c r="C39" i="53" s="1"/>
  <c r="G46" i="53"/>
  <c r="G42" i="53"/>
  <c r="G41" i="53"/>
  <c r="G40" i="53"/>
  <c r="G38" i="53"/>
  <c r="G37" i="53"/>
  <c r="C36" i="53"/>
  <c r="C33" i="53" s="1"/>
  <c r="G35" i="53"/>
  <c r="G34" i="53"/>
  <c r="G31" i="53"/>
  <c r="G27" i="53"/>
  <c r="G26" i="53"/>
  <c r="C25" i="53"/>
  <c r="C24" i="53" s="1"/>
  <c r="G23" i="53"/>
  <c r="G20" i="53"/>
  <c r="G19" i="53"/>
  <c r="G18" i="53"/>
  <c r="C17" i="53"/>
  <c r="G16" i="53"/>
  <c r="C15" i="53"/>
  <c r="G124" i="52"/>
  <c r="G123" i="52"/>
  <c r="C122" i="52"/>
  <c r="C114" i="52" s="1"/>
  <c r="G121" i="52"/>
  <c r="G119" i="52"/>
  <c r="G117" i="52"/>
  <c r="G116" i="52"/>
  <c r="G115" i="52"/>
  <c r="E114" i="52"/>
  <c r="G113" i="52"/>
  <c r="G112" i="52"/>
  <c r="G110" i="52"/>
  <c r="G108" i="52"/>
  <c r="G107" i="52"/>
  <c r="G106" i="52"/>
  <c r="E105" i="52"/>
  <c r="D105" i="52"/>
  <c r="C105" i="52"/>
  <c r="G103" i="52"/>
  <c r="G102" i="52"/>
  <c r="G101" i="52"/>
  <c r="C100" i="52"/>
  <c r="G99" i="52"/>
  <c r="G98" i="52"/>
  <c r="G97" i="52"/>
  <c r="G96" i="52"/>
  <c r="G95" i="52"/>
  <c r="G94" i="52"/>
  <c r="G93" i="52"/>
  <c r="G92" i="52"/>
  <c r="C91" i="52"/>
  <c r="C90" i="52" s="1"/>
  <c r="C84" i="52" s="1"/>
  <c r="G85" i="52"/>
  <c r="G83" i="52"/>
  <c r="G80" i="52"/>
  <c r="G79" i="52"/>
  <c r="G78" i="52"/>
  <c r="C77" i="52"/>
  <c r="G73" i="52"/>
  <c r="G72" i="52"/>
  <c r="G71" i="52"/>
  <c r="C70" i="52"/>
  <c r="G69" i="52"/>
  <c r="G66" i="52"/>
  <c r="G65" i="52"/>
  <c r="G64" i="52"/>
  <c r="G63" i="52"/>
  <c r="C62" i="52"/>
  <c r="C59" i="52" s="1"/>
  <c r="G61" i="52"/>
  <c r="G57" i="52"/>
  <c r="G56" i="52"/>
  <c r="G51" i="52"/>
  <c r="G50" i="52"/>
  <c r="G49" i="52"/>
  <c r="G48" i="52"/>
  <c r="C47" i="52"/>
  <c r="C39" i="52" s="1"/>
  <c r="G46" i="52"/>
  <c r="G42" i="52"/>
  <c r="G41" i="52"/>
  <c r="G40" i="52"/>
  <c r="G38" i="52"/>
  <c r="G37" i="52"/>
  <c r="C36" i="52"/>
  <c r="C33" i="52" s="1"/>
  <c r="G35" i="52"/>
  <c r="G34" i="52"/>
  <c r="G31" i="52"/>
  <c r="G27" i="52"/>
  <c r="G26" i="52"/>
  <c r="C25" i="52"/>
  <c r="C24" i="52" s="1"/>
  <c r="G23" i="52"/>
  <c r="G20" i="52"/>
  <c r="G19" i="52"/>
  <c r="G18" i="52"/>
  <c r="C17" i="52"/>
  <c r="C15" i="52" s="1"/>
  <c r="G16" i="52"/>
  <c r="G124" i="51"/>
  <c r="G123" i="51"/>
  <c r="C122" i="51"/>
  <c r="C114" i="51" s="1"/>
  <c r="G121" i="51"/>
  <c r="G119" i="51"/>
  <c r="G117" i="51"/>
  <c r="G116" i="51"/>
  <c r="G115" i="51"/>
  <c r="E114" i="51"/>
  <c r="G113" i="51"/>
  <c r="G112" i="51"/>
  <c r="G110" i="51"/>
  <c r="G108" i="51"/>
  <c r="G107" i="51"/>
  <c r="G106" i="51"/>
  <c r="E105" i="51"/>
  <c r="D105" i="51"/>
  <c r="C105" i="51"/>
  <c r="G103" i="51"/>
  <c r="G102" i="51"/>
  <c r="G101" i="51"/>
  <c r="C100" i="51"/>
  <c r="G99" i="51"/>
  <c r="G98" i="51"/>
  <c r="G97" i="51"/>
  <c r="G96" i="51"/>
  <c r="G95" i="51"/>
  <c r="G94" i="51"/>
  <c r="G93" i="51"/>
  <c r="G92" i="51"/>
  <c r="C91" i="51"/>
  <c r="C90" i="51" s="1"/>
  <c r="C84" i="51" s="1"/>
  <c r="G85" i="51"/>
  <c r="G83" i="51"/>
  <c r="G80" i="51"/>
  <c r="G79" i="51"/>
  <c r="G78" i="51"/>
  <c r="C77" i="51"/>
  <c r="C70" i="51" s="1"/>
  <c r="G73" i="51"/>
  <c r="G72" i="51"/>
  <c r="G71" i="51"/>
  <c r="G69" i="51"/>
  <c r="G66" i="51"/>
  <c r="G65" i="51"/>
  <c r="G64" i="51"/>
  <c r="G63" i="51"/>
  <c r="C62" i="51"/>
  <c r="C59" i="51" s="1"/>
  <c r="G61" i="51"/>
  <c r="G57" i="51"/>
  <c r="G56" i="51"/>
  <c r="G51" i="51"/>
  <c r="G50" i="51"/>
  <c r="G49" i="51"/>
  <c r="G48" i="51"/>
  <c r="C47" i="51"/>
  <c r="C39" i="51" s="1"/>
  <c r="G46" i="51"/>
  <c r="G42" i="51"/>
  <c r="G41" i="51"/>
  <c r="G40" i="51"/>
  <c r="G38" i="51"/>
  <c r="G37" i="51"/>
  <c r="C36" i="51"/>
  <c r="C33" i="51" s="1"/>
  <c r="G35" i="51"/>
  <c r="G34" i="51"/>
  <c r="G31" i="51"/>
  <c r="G27" i="51"/>
  <c r="G26" i="51"/>
  <c r="C25" i="51"/>
  <c r="C24" i="51" s="1"/>
  <c r="G23" i="51"/>
  <c r="G20" i="51"/>
  <c r="G19" i="51"/>
  <c r="G18" i="51"/>
  <c r="C17" i="51"/>
  <c r="C15" i="51" s="1"/>
  <c r="G16" i="51"/>
  <c r="G124" i="50"/>
  <c r="G123" i="50"/>
  <c r="C122" i="50"/>
  <c r="C114" i="50" s="1"/>
  <c r="G121" i="50"/>
  <c r="G119" i="50"/>
  <c r="G117" i="50"/>
  <c r="G116" i="50"/>
  <c r="G115" i="50"/>
  <c r="E114" i="50"/>
  <c r="G113" i="50"/>
  <c r="G112" i="50"/>
  <c r="G110" i="50"/>
  <c r="G108" i="50"/>
  <c r="G107" i="50"/>
  <c r="G106" i="50"/>
  <c r="E105" i="50"/>
  <c r="D105" i="50"/>
  <c r="C105" i="50"/>
  <c r="G103" i="50"/>
  <c r="G102" i="50"/>
  <c r="G101" i="50"/>
  <c r="C100" i="50"/>
  <c r="G99" i="50"/>
  <c r="G98" i="50"/>
  <c r="G97" i="50"/>
  <c r="G96" i="50"/>
  <c r="G95" i="50"/>
  <c r="G94" i="50"/>
  <c r="G93" i="50"/>
  <c r="G92" i="50"/>
  <c r="C91" i="50"/>
  <c r="C90" i="50" s="1"/>
  <c r="C84" i="50" s="1"/>
  <c r="G85" i="50"/>
  <c r="G83" i="50"/>
  <c r="G80" i="50"/>
  <c r="G79" i="50"/>
  <c r="G78" i="50"/>
  <c r="C77" i="50"/>
  <c r="G73" i="50"/>
  <c r="G72" i="50"/>
  <c r="G71" i="50"/>
  <c r="C70" i="50"/>
  <c r="G69" i="50"/>
  <c r="G66" i="50"/>
  <c r="G65" i="50"/>
  <c r="G64" i="50"/>
  <c r="G63" i="50"/>
  <c r="C62" i="50"/>
  <c r="C59" i="50" s="1"/>
  <c r="G61" i="50"/>
  <c r="G57" i="50"/>
  <c r="G56" i="50"/>
  <c r="G51" i="50"/>
  <c r="G50" i="50"/>
  <c r="G49" i="50"/>
  <c r="G48" i="50"/>
  <c r="C47" i="50"/>
  <c r="C39" i="50" s="1"/>
  <c r="G46" i="50"/>
  <c r="G42" i="50"/>
  <c r="G41" i="50"/>
  <c r="G40" i="50"/>
  <c r="G38" i="50"/>
  <c r="G37" i="50"/>
  <c r="C36" i="50"/>
  <c r="C33" i="50" s="1"/>
  <c r="G35" i="50"/>
  <c r="G34" i="50"/>
  <c r="G31" i="50"/>
  <c r="G27" i="50"/>
  <c r="G26" i="50"/>
  <c r="C25" i="50"/>
  <c r="C24" i="50" s="1"/>
  <c r="G23" i="50"/>
  <c r="G20" i="50"/>
  <c r="G19" i="50"/>
  <c r="G18" i="50"/>
  <c r="C17" i="50"/>
  <c r="C15" i="50" s="1"/>
  <c r="G16" i="50"/>
  <c r="F55" i="49"/>
  <c r="F50" i="49"/>
  <c r="F49" i="49"/>
  <c r="F48" i="49"/>
  <c r="F47" i="49"/>
  <c r="F45" i="49"/>
  <c r="D42" i="49"/>
  <c r="D43" i="49" s="1"/>
  <c r="F40" i="49"/>
  <c r="F39" i="49"/>
  <c r="F38" i="49"/>
  <c r="F37" i="49"/>
  <c r="F36" i="49"/>
  <c r="F35" i="49"/>
  <c r="D34" i="49"/>
  <c r="F31" i="49"/>
  <c r="F30" i="49"/>
  <c r="D29" i="49"/>
  <c r="F25" i="49"/>
  <c r="F24" i="49"/>
  <c r="F23" i="49"/>
  <c r="F22" i="49"/>
  <c r="F21" i="49"/>
  <c r="F20" i="49"/>
  <c r="F19" i="49"/>
  <c r="F18" i="49"/>
  <c r="F17" i="49"/>
  <c r="F16" i="49"/>
  <c r="F15" i="49"/>
  <c r="D13" i="49"/>
  <c r="F55" i="48"/>
  <c r="F50" i="48"/>
  <c r="F49" i="48"/>
  <c r="F48" i="48"/>
  <c r="F47" i="48"/>
  <c r="F45" i="48"/>
  <c r="D42" i="48"/>
  <c r="D43" i="48" s="1"/>
  <c r="F40" i="48"/>
  <c r="F39" i="48"/>
  <c r="F38" i="48"/>
  <c r="F37" i="48"/>
  <c r="F36" i="48"/>
  <c r="F35" i="48"/>
  <c r="D34" i="48"/>
  <c r="F31" i="48"/>
  <c r="F30" i="48"/>
  <c r="D29" i="48"/>
  <c r="F25" i="48"/>
  <c r="F24" i="48"/>
  <c r="F23" i="48"/>
  <c r="F22" i="48"/>
  <c r="F21" i="48"/>
  <c r="F20" i="48"/>
  <c r="F19" i="48"/>
  <c r="F18" i="48"/>
  <c r="F17" i="48"/>
  <c r="F16" i="48"/>
  <c r="F15" i="48"/>
  <c r="F55" i="47"/>
  <c r="F50" i="47"/>
  <c r="F49" i="47"/>
  <c r="F48" i="47"/>
  <c r="F47" i="47"/>
  <c r="F45" i="47"/>
  <c r="D42" i="47"/>
  <c r="D43" i="47" s="1"/>
  <c r="F40" i="47"/>
  <c r="F39" i="47"/>
  <c r="F38" i="47"/>
  <c r="F37" i="47"/>
  <c r="F36" i="47"/>
  <c r="F35" i="47"/>
  <c r="D34" i="47"/>
  <c r="F31" i="47"/>
  <c r="F30" i="47"/>
  <c r="D29" i="47"/>
  <c r="F25" i="47"/>
  <c r="F24" i="47"/>
  <c r="F23" i="47"/>
  <c r="F22" i="47"/>
  <c r="F21" i="47"/>
  <c r="F20" i="47"/>
  <c r="F19" i="47"/>
  <c r="F18" i="47"/>
  <c r="F17" i="47"/>
  <c r="F16" i="47"/>
  <c r="F15" i="47"/>
  <c r="D13" i="47"/>
  <c r="F55" i="46"/>
  <c r="F50" i="46"/>
  <c r="F49" i="46"/>
  <c r="F48" i="46"/>
  <c r="F47" i="46"/>
  <c r="F45" i="46"/>
  <c r="D42" i="46"/>
  <c r="D43" i="46" s="1"/>
  <c r="F40" i="46"/>
  <c r="F39" i="46"/>
  <c r="F38" i="46"/>
  <c r="F37" i="46"/>
  <c r="F36" i="46"/>
  <c r="F35" i="46"/>
  <c r="D34" i="46"/>
  <c r="D33" i="46" s="1"/>
  <c r="F31" i="46"/>
  <c r="F30" i="46"/>
  <c r="D29" i="46"/>
  <c r="F25" i="46"/>
  <c r="F24" i="46"/>
  <c r="F23" i="46"/>
  <c r="F22" i="46"/>
  <c r="F21" i="46"/>
  <c r="F20" i="46"/>
  <c r="F19" i="46"/>
  <c r="F18" i="46"/>
  <c r="F17" i="46"/>
  <c r="F16" i="46"/>
  <c r="F15" i="46"/>
  <c r="D13" i="46"/>
  <c r="F55" i="45"/>
  <c r="F50" i="45"/>
  <c r="F49" i="45"/>
  <c r="F48" i="45"/>
  <c r="F47" i="45"/>
  <c r="F45" i="45"/>
  <c r="D42" i="45"/>
  <c r="D43" i="45" s="1"/>
  <c r="F40" i="45"/>
  <c r="F39" i="45"/>
  <c r="F38" i="45"/>
  <c r="F37" i="45"/>
  <c r="F36" i="45"/>
  <c r="F35" i="45"/>
  <c r="D34" i="45"/>
  <c r="F31" i="45"/>
  <c r="F30" i="45"/>
  <c r="D29" i="45"/>
  <c r="F25" i="45"/>
  <c r="F24" i="45"/>
  <c r="F23" i="45"/>
  <c r="F22" i="45"/>
  <c r="F21" i="45"/>
  <c r="F20" i="45"/>
  <c r="F19" i="45"/>
  <c r="F18" i="45"/>
  <c r="F17" i="45"/>
  <c r="F16" i="45"/>
  <c r="F15" i="45"/>
  <c r="D13" i="45"/>
  <c r="F55" i="44"/>
  <c r="F50" i="44"/>
  <c r="F49" i="44"/>
  <c r="F48" i="44"/>
  <c r="F47" i="44"/>
  <c r="F45" i="44"/>
  <c r="D42" i="44"/>
  <c r="D43" i="44" s="1"/>
  <c r="F40" i="44"/>
  <c r="F39" i="44"/>
  <c r="F38" i="44"/>
  <c r="F37" i="44"/>
  <c r="F36" i="44"/>
  <c r="F35" i="44"/>
  <c r="D34" i="44"/>
  <c r="F31" i="44"/>
  <c r="F30" i="44"/>
  <c r="D29" i="44"/>
  <c r="F25" i="44"/>
  <c r="F24" i="44"/>
  <c r="F23" i="44"/>
  <c r="F22" i="44"/>
  <c r="F21" i="44"/>
  <c r="F20" i="44"/>
  <c r="F19" i="44"/>
  <c r="F18" i="44"/>
  <c r="F17" i="44"/>
  <c r="F16" i="44"/>
  <c r="F15" i="44"/>
  <c r="F55" i="43"/>
  <c r="F50" i="43"/>
  <c r="F49" i="43"/>
  <c r="F48" i="43"/>
  <c r="F47" i="43"/>
  <c r="F45" i="43"/>
  <c r="D42" i="43"/>
  <c r="D43" i="43" s="1"/>
  <c r="F40" i="43"/>
  <c r="F39" i="43"/>
  <c r="F38" i="43"/>
  <c r="F37" i="43"/>
  <c r="F36" i="43"/>
  <c r="F35" i="43"/>
  <c r="D34" i="43"/>
  <c r="F31" i="43"/>
  <c r="F30" i="43"/>
  <c r="D29" i="43"/>
  <c r="F25" i="43"/>
  <c r="F24" i="43"/>
  <c r="F23" i="43"/>
  <c r="F22" i="43"/>
  <c r="F21" i="43"/>
  <c r="F20" i="43"/>
  <c r="F19" i="43"/>
  <c r="F18" i="43"/>
  <c r="F17" i="43"/>
  <c r="F16" i="43"/>
  <c r="F15" i="43"/>
  <c r="D13" i="43"/>
  <c r="F55" i="42"/>
  <c r="F50" i="42"/>
  <c r="F49" i="42"/>
  <c r="F48" i="42"/>
  <c r="F47" i="42"/>
  <c r="F45" i="42"/>
  <c r="D42" i="42"/>
  <c r="D43" i="42" s="1"/>
  <c r="F40" i="42"/>
  <c r="F39" i="42"/>
  <c r="F38" i="42"/>
  <c r="F37" i="42"/>
  <c r="F36" i="42"/>
  <c r="F35" i="42"/>
  <c r="D34" i="42"/>
  <c r="F31" i="42"/>
  <c r="F30" i="42"/>
  <c r="D29" i="42"/>
  <c r="F25" i="42"/>
  <c r="F24" i="42"/>
  <c r="F23" i="42"/>
  <c r="F22" i="42"/>
  <c r="F21" i="42"/>
  <c r="F20" i="42"/>
  <c r="F19" i="42"/>
  <c r="F18" i="42"/>
  <c r="F17" i="42"/>
  <c r="F16" i="42"/>
  <c r="F15" i="42"/>
  <c r="Q23" i="58" l="1"/>
  <c r="Q22" i="58" s="1"/>
  <c r="O40" i="59"/>
  <c r="Q17" i="61"/>
  <c r="C39" i="62"/>
  <c r="O40" i="62"/>
  <c r="C39" i="60"/>
  <c r="D33" i="44"/>
  <c r="F29" i="45"/>
  <c r="D33" i="47"/>
  <c r="G122" i="51"/>
  <c r="G36" i="52"/>
  <c r="C104" i="52"/>
  <c r="G25" i="56"/>
  <c r="G24" i="56" s="1"/>
  <c r="G13" i="67"/>
  <c r="K13" i="67"/>
  <c r="E13" i="70"/>
  <c r="I13" i="70"/>
  <c r="O26" i="58"/>
  <c r="O40" i="60"/>
  <c r="O17" i="61"/>
  <c r="Q17" i="62"/>
  <c r="E39" i="62"/>
  <c r="Q40" i="62"/>
  <c r="C58" i="53"/>
  <c r="G36" i="54"/>
  <c r="G36" i="56"/>
  <c r="H13" i="72"/>
  <c r="O49" i="62"/>
  <c r="O39" i="62" s="1"/>
  <c r="G47" i="54"/>
  <c r="G47" i="50"/>
  <c r="G47" i="56"/>
  <c r="F13" i="73"/>
  <c r="J13" i="73"/>
  <c r="O17" i="63"/>
  <c r="O15" i="63" s="1"/>
  <c r="G13" i="66"/>
  <c r="D12" i="47"/>
  <c r="D33" i="49"/>
  <c r="G122" i="52"/>
  <c r="G36" i="53"/>
  <c r="E39" i="58"/>
  <c r="E14" i="60"/>
  <c r="O49" i="60"/>
  <c r="O39" i="60" s="1"/>
  <c r="E39" i="61"/>
  <c r="O49" i="63"/>
  <c r="E14" i="64"/>
  <c r="G17" i="56"/>
  <c r="C58" i="57"/>
  <c r="Q17" i="58"/>
  <c r="Q15" i="58" s="1"/>
  <c r="Q14" i="58" s="1"/>
  <c r="O26" i="59"/>
  <c r="O17" i="60"/>
  <c r="Q40" i="61"/>
  <c r="Q17" i="63"/>
  <c r="Q15" i="63" s="1"/>
  <c r="E39" i="63"/>
  <c r="Q40" i="63"/>
  <c r="Q49" i="63"/>
  <c r="O17" i="64"/>
  <c r="O15" i="64" s="1"/>
  <c r="Q26" i="64"/>
  <c r="Q23" i="64" s="1"/>
  <c r="Q22" i="64" s="1"/>
  <c r="H13" i="69"/>
  <c r="C104" i="50"/>
  <c r="G122" i="50"/>
  <c r="G114" i="50" s="1"/>
  <c r="G17" i="51"/>
  <c r="G36" i="51"/>
  <c r="G62" i="51"/>
  <c r="G47" i="57"/>
  <c r="G39" i="57" s="1"/>
  <c r="O15" i="61"/>
  <c r="Q15" i="65"/>
  <c r="Q26" i="65"/>
  <c r="Q23" i="65" s="1"/>
  <c r="Q22" i="65" s="1"/>
  <c r="F42" i="49"/>
  <c r="G25" i="50"/>
  <c r="G24" i="50" s="1"/>
  <c r="G77" i="50"/>
  <c r="O26" i="64"/>
  <c r="O23" i="64" s="1"/>
  <c r="O22" i="64" s="1"/>
  <c r="C39" i="65"/>
  <c r="O40" i="65"/>
  <c r="O49" i="65"/>
  <c r="F34" i="42"/>
  <c r="G105" i="54"/>
  <c r="G77" i="55"/>
  <c r="O17" i="58"/>
  <c r="O15" i="58" s="1"/>
  <c r="E39" i="59"/>
  <c r="O26" i="60"/>
  <c r="O17" i="62"/>
  <c r="O15" i="62" s="1"/>
  <c r="Q26" i="62"/>
  <c r="Q23" i="62" s="1"/>
  <c r="Q22" i="62" s="1"/>
  <c r="O49" i="64"/>
  <c r="N13" i="67"/>
  <c r="G105" i="50"/>
  <c r="O40" i="58"/>
  <c r="Q26" i="59"/>
  <c r="Q23" i="59" s="1"/>
  <c r="Q22" i="59" s="1"/>
  <c r="Q40" i="59"/>
  <c r="Q49" i="59"/>
  <c r="Q26" i="61"/>
  <c r="Q23" i="61" s="1"/>
  <c r="Q22" i="61" s="1"/>
  <c r="N13" i="71"/>
  <c r="F13" i="72"/>
  <c r="J13" i="72"/>
  <c r="F34" i="45"/>
  <c r="E14" i="58"/>
  <c r="E39" i="60"/>
  <c r="Q15" i="61"/>
  <c r="C14" i="63"/>
  <c r="E13" i="64"/>
  <c r="G13" i="68"/>
  <c r="K13" i="68"/>
  <c r="G13" i="70"/>
  <c r="G33" i="53"/>
  <c r="E13" i="60"/>
  <c r="F14" i="42"/>
  <c r="F29" i="42"/>
  <c r="D33" i="43"/>
  <c r="D12" i="46"/>
  <c r="F29" i="47"/>
  <c r="D33" i="48"/>
  <c r="F29" i="49"/>
  <c r="F34" i="49"/>
  <c r="G77" i="51"/>
  <c r="G47" i="52"/>
  <c r="G39" i="52" s="1"/>
  <c r="G62" i="52"/>
  <c r="G105" i="52"/>
  <c r="G114" i="52"/>
  <c r="G25" i="53"/>
  <c r="G24" i="53" s="1"/>
  <c r="G122" i="53"/>
  <c r="G17" i="55"/>
  <c r="G15" i="55" s="1"/>
  <c r="G36" i="55"/>
  <c r="G47" i="55"/>
  <c r="G105" i="56"/>
  <c r="C14" i="61"/>
  <c r="C13" i="61" s="1"/>
  <c r="F13" i="67"/>
  <c r="J13" i="67"/>
  <c r="N13" i="69"/>
  <c r="K13" i="70"/>
  <c r="H13" i="70"/>
  <c r="E13" i="71"/>
  <c r="I13" i="71"/>
  <c r="F13" i="71"/>
  <c r="J13" i="71"/>
  <c r="N13" i="72"/>
  <c r="F42" i="43"/>
  <c r="F42" i="44"/>
  <c r="F14" i="46"/>
  <c r="F34" i="47"/>
  <c r="F34" i="48"/>
  <c r="G33" i="51"/>
  <c r="G77" i="53"/>
  <c r="G39" i="54"/>
  <c r="G91" i="54"/>
  <c r="G90" i="54" s="1"/>
  <c r="G105" i="57"/>
  <c r="O49" i="58"/>
  <c r="O17" i="59"/>
  <c r="Q26" i="60"/>
  <c r="Q40" i="60"/>
  <c r="Q49" i="60"/>
  <c r="O26" i="61"/>
  <c r="Q49" i="61"/>
  <c r="Q39" i="61" s="1"/>
  <c r="E14" i="62"/>
  <c r="E13" i="62" s="1"/>
  <c r="Q26" i="63"/>
  <c r="Q23" i="63" s="1"/>
  <c r="Q22" i="63" s="1"/>
  <c r="O40" i="63"/>
  <c r="C39" i="64"/>
  <c r="N13" i="66"/>
  <c r="N13" i="68"/>
  <c r="M13" i="69"/>
  <c r="F13" i="69"/>
  <c r="J13" i="69"/>
  <c r="N13" i="70"/>
  <c r="C58" i="51"/>
  <c r="C14" i="51" s="1"/>
  <c r="Q39" i="59"/>
  <c r="D33" i="42"/>
  <c r="F29" i="43"/>
  <c r="D33" i="45"/>
  <c r="F42" i="45"/>
  <c r="F29" i="48"/>
  <c r="G17" i="50"/>
  <c r="G15" i="50" s="1"/>
  <c r="G39" i="50"/>
  <c r="G91" i="50"/>
  <c r="G90" i="50" s="1"/>
  <c r="G84" i="50" s="1"/>
  <c r="G62" i="53"/>
  <c r="G105" i="53"/>
  <c r="G25" i="54"/>
  <c r="G24" i="54" s="1"/>
  <c r="G77" i="54"/>
  <c r="G62" i="55"/>
  <c r="G91" i="55"/>
  <c r="G90" i="55" s="1"/>
  <c r="C104" i="55"/>
  <c r="G122" i="55"/>
  <c r="G114" i="55" s="1"/>
  <c r="G77" i="56"/>
  <c r="G100" i="56"/>
  <c r="G17" i="57"/>
  <c r="G15" i="57" s="1"/>
  <c r="G36" i="57"/>
  <c r="G77" i="57"/>
  <c r="G100" i="57"/>
  <c r="Q15" i="60"/>
  <c r="E14" i="61"/>
  <c r="E13" i="61" s="1"/>
  <c r="O26" i="62"/>
  <c r="O23" i="63"/>
  <c r="O22" i="63" s="1"/>
  <c r="O14" i="63" s="1"/>
  <c r="J13" i="66"/>
  <c r="F13" i="68"/>
  <c r="J13" i="68"/>
  <c r="F13" i="70"/>
  <c r="J13" i="70"/>
  <c r="G13" i="71"/>
  <c r="N13" i="73"/>
  <c r="F33" i="49"/>
  <c r="F34" i="43"/>
  <c r="D13" i="44"/>
  <c r="G15" i="51"/>
  <c r="G17" i="52"/>
  <c r="G15" i="52" s="1"/>
  <c r="G70" i="53"/>
  <c r="C58" i="54"/>
  <c r="C14" i="55"/>
  <c r="C13" i="55" s="1"/>
  <c r="G39" i="55"/>
  <c r="G70" i="56"/>
  <c r="C14" i="57"/>
  <c r="C13" i="57" s="1"/>
  <c r="G91" i="57"/>
  <c r="G90" i="57" s="1"/>
  <c r="C14" i="58"/>
  <c r="C13" i="58" s="1"/>
  <c r="C14" i="60"/>
  <c r="C13" i="60" s="1"/>
  <c r="O23" i="62"/>
  <c r="O22" i="62" s="1"/>
  <c r="Q39" i="63"/>
  <c r="Q15" i="64"/>
  <c r="D13" i="48"/>
  <c r="C58" i="50"/>
  <c r="C14" i="53"/>
  <c r="C14" i="62"/>
  <c r="C13" i="62" s="1"/>
  <c r="D12" i="43"/>
  <c r="F34" i="44"/>
  <c r="F33" i="44" s="1"/>
  <c r="D13" i="42"/>
  <c r="D12" i="42" s="1"/>
  <c r="F29" i="44"/>
  <c r="F42" i="46"/>
  <c r="F14" i="47"/>
  <c r="F13" i="47" s="1"/>
  <c r="F14" i="48"/>
  <c r="F14" i="49"/>
  <c r="F13" i="49" s="1"/>
  <c r="G36" i="50"/>
  <c r="G105" i="51"/>
  <c r="G114" i="51"/>
  <c r="G25" i="52"/>
  <c r="G24" i="52" s="1"/>
  <c r="C58" i="52"/>
  <c r="G47" i="53"/>
  <c r="G39" i="53" s="1"/>
  <c r="G91" i="53"/>
  <c r="G90" i="53" s="1"/>
  <c r="G84" i="53" s="1"/>
  <c r="C104" i="53"/>
  <c r="C14" i="54"/>
  <c r="C13" i="54" s="1"/>
  <c r="G33" i="55"/>
  <c r="G15" i="56"/>
  <c r="G33" i="56"/>
  <c r="G33" i="57"/>
  <c r="C14" i="59"/>
  <c r="C13" i="59" s="1"/>
  <c r="E14" i="59"/>
  <c r="E13" i="59" s="1"/>
  <c r="O23" i="60"/>
  <c r="O22" i="60" s="1"/>
  <c r="E14" i="63"/>
  <c r="E13" i="63" s="1"/>
  <c r="E13" i="66"/>
  <c r="I13" i="66"/>
  <c r="E13" i="67"/>
  <c r="I13" i="67"/>
  <c r="G104" i="52"/>
  <c r="F42" i="42"/>
  <c r="F14" i="43"/>
  <c r="F14" i="44"/>
  <c r="F13" i="44" s="1"/>
  <c r="F14" i="45"/>
  <c r="F29" i="46"/>
  <c r="F13" i="46" s="1"/>
  <c r="F34" i="46"/>
  <c r="F42" i="47"/>
  <c r="F33" i="47" s="1"/>
  <c r="F42" i="48"/>
  <c r="F33" i="48" s="1"/>
  <c r="G62" i="50"/>
  <c r="G25" i="51"/>
  <c r="G24" i="51" s="1"/>
  <c r="G47" i="51"/>
  <c r="G39" i="51" s="1"/>
  <c r="G91" i="51"/>
  <c r="G90" i="51" s="1"/>
  <c r="C104" i="51"/>
  <c r="G77" i="52"/>
  <c r="G70" i="52" s="1"/>
  <c r="G60" i="52" s="1"/>
  <c r="G59" i="52" s="1"/>
  <c r="G58" i="52" s="1"/>
  <c r="G91" i="52"/>
  <c r="G90" i="52" s="1"/>
  <c r="G84" i="52" s="1"/>
  <c r="G17" i="53"/>
  <c r="G15" i="53" s="1"/>
  <c r="G122" i="54"/>
  <c r="G114" i="54" s="1"/>
  <c r="G104" i="54" s="1"/>
  <c r="G105" i="55"/>
  <c r="C104" i="56"/>
  <c r="G122" i="56"/>
  <c r="G114" i="56" s="1"/>
  <c r="G104" i="56" s="1"/>
  <c r="O15" i="59"/>
  <c r="O23" i="59"/>
  <c r="O22" i="59" s="1"/>
  <c r="O49" i="59"/>
  <c r="O39" i="59" s="1"/>
  <c r="O15" i="60"/>
  <c r="O14" i="60" s="1"/>
  <c r="Q23" i="60"/>
  <c r="Q22" i="60" s="1"/>
  <c r="Q14" i="60" s="1"/>
  <c r="O23" i="61"/>
  <c r="O22" i="61" s="1"/>
  <c r="O14" i="61" s="1"/>
  <c r="O49" i="61"/>
  <c r="O39" i="61" s="1"/>
  <c r="Q15" i="62"/>
  <c r="C39" i="63"/>
  <c r="C14" i="64"/>
  <c r="C13" i="64" s="1"/>
  <c r="O40" i="64"/>
  <c r="O39" i="64" s="1"/>
  <c r="Q49" i="65"/>
  <c r="G62" i="56"/>
  <c r="G25" i="57"/>
  <c r="G24" i="57" s="1"/>
  <c r="G70" i="57"/>
  <c r="G122" i="57"/>
  <c r="G114" i="57" s="1"/>
  <c r="G104" i="57" s="1"/>
  <c r="O23" i="58"/>
  <c r="O22" i="58" s="1"/>
  <c r="Q17" i="59"/>
  <c r="Q15" i="59" s="1"/>
  <c r="Q49" i="62"/>
  <c r="Q39" i="62" s="1"/>
  <c r="Q40" i="64"/>
  <c r="Q39" i="64" s="1"/>
  <c r="O26" i="65"/>
  <c r="O23" i="65" s="1"/>
  <c r="O22" i="65" s="1"/>
  <c r="G17" i="54"/>
  <c r="G33" i="54"/>
  <c r="G62" i="54"/>
  <c r="G25" i="55"/>
  <c r="G24" i="55" s="1"/>
  <c r="G100" i="55"/>
  <c r="G39" i="56"/>
  <c r="C58" i="56"/>
  <c r="C14" i="56" s="1"/>
  <c r="C13" i="56" s="1"/>
  <c r="G91" i="56"/>
  <c r="G90" i="56" s="1"/>
  <c r="G62" i="57"/>
  <c r="Q49" i="58"/>
  <c r="Q39" i="58" s="1"/>
  <c r="E14" i="65"/>
  <c r="E13" i="65" s="1"/>
  <c r="O17" i="65"/>
  <c r="O15" i="65" s="1"/>
  <c r="Q40" i="65"/>
  <c r="Q39" i="65" s="1"/>
  <c r="H13" i="66"/>
  <c r="M13" i="66"/>
  <c r="H13" i="68"/>
  <c r="M13" i="68"/>
  <c r="M13" i="70"/>
  <c r="M13" i="72"/>
  <c r="G100" i="51"/>
  <c r="G100" i="50"/>
  <c r="G100" i="52"/>
  <c r="G100" i="54"/>
  <c r="G100" i="53"/>
  <c r="G84" i="54"/>
  <c r="G84" i="56"/>
  <c r="G84" i="57"/>
  <c r="G60" i="53"/>
  <c r="G59" i="53" s="1"/>
  <c r="G58" i="53" s="1"/>
  <c r="G70" i="54"/>
  <c r="G70" i="55"/>
  <c r="G70" i="51"/>
  <c r="G60" i="51" s="1"/>
  <c r="G59" i="51" s="1"/>
  <c r="G58" i="51" s="1"/>
  <c r="O39" i="65"/>
  <c r="C14" i="65"/>
  <c r="C13" i="65" s="1"/>
  <c r="G70" i="50"/>
  <c r="G60" i="50" s="1"/>
  <c r="G59" i="50" s="1"/>
  <c r="G58" i="50" s="1"/>
  <c r="G84" i="51"/>
  <c r="G33" i="50"/>
  <c r="G33" i="52"/>
  <c r="G60" i="55"/>
  <c r="G59" i="55" s="1"/>
  <c r="G58" i="55" s="1"/>
  <c r="G60" i="56"/>
  <c r="G59" i="56" s="1"/>
  <c r="G58" i="56" s="1"/>
  <c r="G60" i="57"/>
  <c r="G59" i="57" s="1"/>
  <c r="G58" i="57" s="1"/>
  <c r="C14" i="50"/>
  <c r="C13" i="50" s="1"/>
  <c r="C14" i="52"/>
  <c r="C13" i="52" s="1"/>
  <c r="G114" i="53"/>
  <c r="G15" i="54"/>
  <c r="G84" i="55"/>
  <c r="G14" i="55" s="1"/>
  <c r="F33" i="43"/>
  <c r="D12" i="44"/>
  <c r="D12" i="49"/>
  <c r="D12" i="45"/>
  <c r="F13" i="48"/>
  <c r="F13" i="42"/>
  <c r="F13" i="45"/>
  <c r="F33" i="46"/>
  <c r="G60" i="54" l="1"/>
  <c r="G59" i="54" s="1"/>
  <c r="G58" i="54" s="1"/>
  <c r="G104" i="50"/>
  <c r="Q14" i="63"/>
  <c r="Q13" i="63" s="1"/>
  <c r="Q13" i="58"/>
  <c r="Q14" i="65"/>
  <c r="Q13" i="65" s="1"/>
  <c r="O39" i="58"/>
  <c r="O14" i="58"/>
  <c r="F12" i="49"/>
  <c r="Q39" i="60"/>
  <c r="Q13" i="60" s="1"/>
  <c r="O14" i="64"/>
  <c r="O13" i="64" s="1"/>
  <c r="O13" i="58"/>
  <c r="C13" i="63"/>
  <c r="F13" i="43"/>
  <c r="F12" i="43" s="1"/>
  <c r="D12" i="48"/>
  <c r="G104" i="53"/>
  <c r="F33" i="42"/>
  <c r="F12" i="42" s="1"/>
  <c r="F33" i="45"/>
  <c r="F12" i="45" s="1"/>
  <c r="G14" i="56"/>
  <c r="G13" i="56" s="1"/>
  <c r="O39" i="63"/>
  <c r="O13" i="63" s="1"/>
  <c r="E13" i="58"/>
  <c r="Q14" i="61"/>
  <c r="Q13" i="61" s="1"/>
  <c r="O14" i="65"/>
  <c r="O13" i="60"/>
  <c r="Q14" i="64"/>
  <c r="Q13" i="64" s="1"/>
  <c r="Q14" i="59"/>
  <c r="Q13" i="59" s="1"/>
  <c r="Q14" i="62"/>
  <c r="Q13" i="62" s="1"/>
  <c r="O14" i="62"/>
  <c r="O13" i="62" s="1"/>
  <c r="F12" i="44"/>
  <c r="O13" i="61"/>
  <c r="F12" i="47"/>
  <c r="G104" i="55"/>
  <c r="G13" i="55" s="1"/>
  <c r="C13" i="51"/>
  <c r="F12" i="48"/>
  <c r="G14" i="54"/>
  <c r="G13" i="54" s="1"/>
  <c r="O14" i="59"/>
  <c r="O13" i="59" s="1"/>
  <c r="C13" i="53"/>
  <c r="F12" i="46"/>
  <c r="O13" i="65"/>
  <c r="G104" i="51"/>
  <c r="G14" i="52"/>
  <c r="G13" i="52" s="1"/>
  <c r="G14" i="57"/>
  <c r="G13" i="57" s="1"/>
  <c r="G14" i="53"/>
  <c r="G13" i="53" s="1"/>
  <c r="G14" i="51"/>
  <c r="G14" i="50"/>
  <c r="G13" i="50" s="1"/>
  <c r="G13" i="51" l="1"/>
</calcChain>
</file>

<file path=xl/sharedStrings.xml><?xml version="1.0" encoding="utf-8"?>
<sst xmlns="http://schemas.openxmlformats.org/spreadsheetml/2006/main" count="4869" uniqueCount="468">
  <si>
    <t>Agencija za bankarstvo FBiH</t>
  </si>
  <si>
    <t>Povratak na Pregled obrazaca</t>
  </si>
  <si>
    <t>Likvidnosna pokrivenost: Likvidna imovina</t>
  </si>
  <si>
    <t>Obrazac: C 72.00.a</t>
  </si>
  <si>
    <t>Banka</t>
  </si>
  <si>
    <t>JMB</t>
  </si>
  <si>
    <t>Datum</t>
  </si>
  <si>
    <t>Tip izvještaja</t>
  </si>
  <si>
    <t>Broj pon.</t>
  </si>
  <si>
    <t>Razlog pon.</t>
  </si>
  <si>
    <t>Datum zaključ.</t>
  </si>
  <si>
    <t>Agregirani</t>
  </si>
  <si>
    <t>C 72.00.a</t>
  </si>
  <si>
    <t>Iznos / Tržišna vrijednost</t>
  </si>
  <si>
    <t>Primjenjivi ponder</t>
  </si>
  <si>
    <t>Vrijednost u skladu sa članom 23. Odluke</t>
  </si>
  <si>
    <t>010</t>
  </si>
  <si>
    <t>030</t>
  </si>
  <si>
    <t>040</t>
  </si>
  <si>
    <t xml:space="preserve">     UKUPNA NEPRILAGOĐENA LIKVIDNA IMOVINA</t>
  </si>
  <si>
    <t>020</t>
  </si>
  <si>
    <t xml:space="preserve">       Ukupna neprilagođena likvidna imovina nivoa 1</t>
  </si>
  <si>
    <t xml:space="preserve">         Ukupna neprilagođena likvidna imovina nivoa 1, isključujući pokrivene obveznice izuzetno visoke kvalitete</t>
  </si>
  <si>
    <t xml:space="preserve">        Kovanice i novčanice</t>
  </si>
  <si>
    <t>050</t>
  </si>
  <si>
    <t xml:space="preserve">        Rezerve centralne banke koje se mogu povući</t>
  </si>
  <si>
    <t>060</t>
  </si>
  <si>
    <t xml:space="preserve">        Imovina centralne banke</t>
  </si>
  <si>
    <t>070</t>
  </si>
  <si>
    <t xml:space="preserve">        Imovina centralne vlade</t>
  </si>
  <si>
    <t>080</t>
  </si>
  <si>
    <t xml:space="preserve">        Imovina jedinica regionalne vlade i lokalne vlasti</t>
  </si>
  <si>
    <t>090</t>
  </si>
  <si>
    <t xml:space="preserve">        Imovina subjekata javnog sektora</t>
  </si>
  <si>
    <t xml:space="preserve">        Priznata imovina centralne vlade i centralne banke u domaćoj i stranoj valuti</t>
  </si>
  <si>
    <t xml:space="preserve">        Imovina banke koja ispunjava jedan od uslova iz člana 24. stav (1) tačka (e) podtačke 1) i 2) Odluke</t>
  </si>
  <si>
    <t xml:space="preserve">        Imovina multilateralne razvojne banke i međunarodnih organizacija</t>
  </si>
  <si>
    <t xml:space="preserve">        Priznate dionice/udjeli u CIU-u: odnosna imovina su kovanice/novčanice i/ili izloženost prema centralnim bankama</t>
  </si>
  <si>
    <t xml:space="preserve">        Priznate dionice/udjeli u CIU-u: odnosna imovina je imovina nivoa 1, isključujući pokrivene obveznice izuzetno visoke kvalitete</t>
  </si>
  <si>
    <t xml:space="preserve">        Alternativni pristupi likvidnosti: kreditna linija centralne banke</t>
  </si>
  <si>
    <t xml:space="preserve">        Centralne institucije: imovina nivoa 1, isključujući pokrivene obveznice izuzetno visoke kvalitete, koja se smatra likvidnom imovinom banke koja deponuje depozit</t>
  </si>
  <si>
    <t xml:space="preserve">        Alternativni pristupi likvidnosti: imovina nivoa 2a koja se priznaje kao imovina nivoa 1</t>
  </si>
  <si>
    <t xml:space="preserve">       Ukupna neprilagođena likvidna imovina nivoa 1 u obliku pokrivenih obveznica izuzetno visoke kvalitete</t>
  </si>
  <si>
    <t xml:space="preserve">        Pokrivene obveznice izuzetno visoke kvalitete</t>
  </si>
  <si>
    <t xml:space="preserve">        Priznate dionice/udjeli u CIU-u: odnosna imovina su pokrivene obveznice izuzetno visoke kvalitete</t>
  </si>
  <si>
    <t xml:space="preserve">        Centralne institucije: imovina nivoa 1 u obliku pokrivenih obveznica izuzetno visoke kvalitete koja se smatra likvidnom imovinom banke koja deponuje depozit</t>
  </si>
  <si>
    <t xml:space="preserve">      Ukupna neprilagođena likvidna imovina nivoa 2</t>
  </si>
  <si>
    <t xml:space="preserve">       Ukupna neprilagođena likvidna imovina nivoa 2a</t>
  </si>
  <si>
    <t xml:space="preserve">        Imovina jedinica regionalne vlade i lokalne vlasti ili subjekata javnog sektora (BiH,  država članica EU, ponder rizika 20%)</t>
  </si>
  <si>
    <t xml:space="preserve">        Imovina centralne banke ili centralne vlade/regionalne vlade i lokalne vlasti  ili subjekata javnog sektora (treća zemlja, ponder rizika 20%)</t>
  </si>
  <si>
    <t xml:space="preserve">        Pokrivene obveznice visoke kvalitete (2. stepen kreditne kvalitete)</t>
  </si>
  <si>
    <t xml:space="preserve">        Pokrivene obveznice visoke kvalitete (treća zemlja. 1. stepen kreditne kvalitete)</t>
  </si>
  <si>
    <t xml:space="preserve">        Dužnički vrijednosni papiri privrednih društava (1. stepen kreditne kvalitete)</t>
  </si>
  <si>
    <t xml:space="preserve">        Priznate dionice/udjeli u CIU-u: odnosna imovina je imovina nivoa 2a</t>
  </si>
  <si>
    <t xml:space="preserve">        Centralne institucije: imovina nivoa 2a koja se smatra likvidnom imovinom banke koja deponuje depozit</t>
  </si>
  <si>
    <t xml:space="preserve">       Ukupna neprilagođena likvidna imovina nivoa 2b</t>
  </si>
  <si>
    <t xml:space="preserve">        Vrijednosni papiri osigurani imovinom (stambeni krediti, 1. stepen kreditne kvalitete)</t>
  </si>
  <si>
    <t xml:space="preserve">        Vrijednosni papiri osigurani imovinom (krediti za kupovinu automobila, 1. stepen kreditne kvalitete)</t>
  </si>
  <si>
    <t xml:space="preserve">        Pokrivene obveznice visoke kvalitete (ponder rizika 35%)</t>
  </si>
  <si>
    <t xml:space="preserve">        Vrijednosni papiri osigurani imovinom (komercijalni krediti ili krediti odobreni fizičkim licima, država članica, 1. stepen kreditne kvalitete)</t>
  </si>
  <si>
    <t xml:space="preserve">        Dužnički vrijednosni papiri privrednih društava (2./3. stepen kreditne kvalitete)</t>
  </si>
  <si>
    <t xml:space="preserve">        Dužnički vrijednosni papiri privrednih društava – nekamatonosna imovina (koju banke drže u skladu sa članom 26. Odluke (1./2./3. stepen kreditne kvalitete)</t>
  </si>
  <si>
    <t xml:space="preserve">        Dionice (glavni berzovni indeks)</t>
  </si>
  <si>
    <t xml:space="preserve">        Nekamatonosna imovina, koju banke drže u skladu sa članom 26. Odluke  (3. – 5. stepen kreditne kvalitete)</t>
  </si>
  <si>
    <t xml:space="preserve">        Obavezujuće likvidnosne linije ograničene primjene koje može osigurati centralna banka</t>
  </si>
  <si>
    <t xml:space="preserve">        Priznate dionice/udjeli u CIU-u: odnosna imovina su vrijednosni papiri osigurani imovinom (stambeni krediti ili krediti za kupovinu automobila, 1. stepen kreditne kvalitete)</t>
  </si>
  <si>
    <t xml:space="preserve">        Priznate dionice/udjeli u CIU-u: odnosna imovina su pokrivene obveznice visoke kvalitete (ponder rizika 35 %)</t>
  </si>
  <si>
    <t xml:space="preserve">        Priznate dionice/udjeli u CIU-u: odnosna imovina su vrijednosni papiri osigurani imovinom (komercijalni krediti ili krediti odobreni fizičkim licima, država članica, 1. stepen kreditne kvalitete)</t>
  </si>
  <si>
    <t xml:space="preserve">        Priznate dionice/udjeli u CIU-u: odnosna imovina su dužnički vrijednosni papiri privrednih društava (2./3. stepen kreditne kvalitete), dionice (glavni berzovni indeks) ili nekamatonosna imovina (koju banke drže u skladu sa članom 26. Odluke (3.-5. stepen kreditne kvalitete)</t>
  </si>
  <si>
    <t xml:space="preserve">        Depoziti članova mreže kod centralne institucije (bez obaveznog ulaganja)</t>
  </si>
  <si>
    <t xml:space="preserve">        Izvori likvidnosti dostupni članu mreže iz centralne institucije (nije određeno osiguranje)</t>
  </si>
  <si>
    <t xml:space="preserve">        Centralne institucije: imovina nivoa 2b koja se smatra likvidnom imovinom banke koja deponuje depozit</t>
  </si>
  <si>
    <t xml:space="preserve">      Bilješke</t>
  </si>
  <si>
    <t xml:space="preserve">       Alternativni pristupi likvidnosti: dodatna likvidna imovina nivoa 1/2a/2b uključena zbog neprimjenjivanja valutne usklađenosti zbog alternativnih pristupa likvidnosti</t>
  </si>
  <si>
    <t xml:space="preserve">       Depoziti članova mreže kod centralne institucije (obavezno ulaganje u likvidnu imovinu nivoa 1 isključujući pokrivene obveznice izuzetno visoke kvalitete)</t>
  </si>
  <si>
    <t xml:space="preserve">       Depoziti članova mreže kod centralne institucije (obavezno ulaganje u likvidnu imovinu nivoa 1 u obliku pokrivenih obveznica izuzetno visoke kvalitete)</t>
  </si>
  <si>
    <t xml:space="preserve">       Depoziti članova mreže kod centralne institucije (obavezno ulaganje u likvidnu imovinu nivoa 2a)</t>
  </si>
  <si>
    <t xml:space="preserve">       Depoziti članova mreže kod centralne institucije (obavezno ulaganje u likvidnu imovinu nivoa 2b)</t>
  </si>
  <si>
    <t xml:space="preserve">       Prilagođavanje imovine zbog neto likvidnosnih odliva nastalih zbog prijevremenog zatvaranja zaštite</t>
  </si>
  <si>
    <t xml:space="preserve">       Prilagođavanje imovine zbog neto likvidnosnih priliva nastalih zbog prijevremenog zatvaranja zaštite</t>
  </si>
  <si>
    <t xml:space="preserve">       Bankarska imovina koju sponzoriše i za koju garantuje država članica i koja se nastavlja priznavati</t>
  </si>
  <si>
    <t xml:space="preserve">       Agencije za upravljanje imovinom umanjene vrijednosti koju sponzoriše država članica na koje se primjenjuje prelazna odredba</t>
  </si>
  <si>
    <t xml:space="preserve">       Sekuritizacije osigurane stambenim kreditima na koje se primjenjuje prelazna odredba</t>
  </si>
  <si>
    <t xml:space="preserve">       Imovina nivoa 1/2a/2b isključena iz valutnih razloga</t>
  </si>
  <si>
    <t xml:space="preserve">       Imovina nivoa 1/2a/2b isključena iz operativnih razloga, osim valutnih razloga</t>
  </si>
  <si>
    <t xml:space="preserve">       Nekamatonosna imovina nivoa 1 koju banke drže u skladu sa članom 26. Odluke </t>
  </si>
  <si>
    <t xml:space="preserve">       Nekamatonosna imovina nivoa 2a koju banke institucije drže u skladu sa članom 26. Odluke</t>
  </si>
  <si>
    <t>/</t>
  </si>
  <si>
    <t>Potpis (Ime i prezime / tel. br. ovlaštenog lica)</t>
  </si>
  <si>
    <t>Likvidnosna pokrivenost: Likvidna imovina - Značajne valute</t>
  </si>
  <si>
    <t>Obrazac: C 72.00.w</t>
  </si>
  <si>
    <t>Konvertibilna marka - BAM</t>
  </si>
  <si>
    <t>C 72.00.w</t>
  </si>
  <si>
    <t>Američki dolar - USD</t>
  </si>
  <si>
    <t>Euro - EUR</t>
  </si>
  <si>
    <t>Švicarski franak - CHF</t>
  </si>
  <si>
    <t>Turska lira - TRY</t>
  </si>
  <si>
    <t>Britanska funta - GBP</t>
  </si>
  <si>
    <t>Hrvatska kuna - HRK</t>
  </si>
  <si>
    <t>Likvidnosna pokrivenost: Odlivi</t>
  </si>
  <si>
    <t>Obrazac: C 73.00.a</t>
  </si>
  <si>
    <t xml:space="preserve">C 73.00.a </t>
  </si>
  <si>
    <t>Iznos</t>
  </si>
  <si>
    <t>Tržišna vrijednost odobrenog kolaterala</t>
  </si>
  <si>
    <t>Vrijednost odobrenog kolaterala u skladu sa članom 23. Odluke</t>
  </si>
  <si>
    <t>Odliv</t>
  </si>
  <si>
    <t xml:space="preserve">     ODLIVI</t>
  </si>
  <si>
    <t xml:space="preserve">      Odlivi na osnovu neosiguranih transakcija/depozita</t>
  </si>
  <si>
    <t xml:space="preserve">       Depoziti stanovništva</t>
  </si>
  <si>
    <t xml:space="preserve">        Depoziti čija je isplata dogovorena u sljedećih 30 dana</t>
  </si>
  <si>
    <t xml:space="preserve">        Depoziti koji podliježu višim stopama odliva</t>
  </si>
  <si>
    <t xml:space="preserve">         Kategorija 1.</t>
  </si>
  <si>
    <t xml:space="preserve">         Kategorija 2.</t>
  </si>
  <si>
    <t xml:space="preserve">        Stabilni depoziti</t>
  </si>
  <si>
    <t xml:space="preserve">        Izuzeti stabilni depoziti</t>
  </si>
  <si>
    <t xml:space="preserve">        Depoziti iz trećih zemalja u kojima se primjenjuje viša stopa odliva</t>
  </si>
  <si>
    <t xml:space="preserve">        Drugi depoziti stanovništva</t>
  </si>
  <si>
    <t xml:space="preserve">       Operativni depoziti</t>
  </si>
  <si>
    <t xml:space="preserve">        Depoziti koji se drže radi dobivanja usluga poravnanja, skrbništva, upravljanja gotovinom ili drugih sličnih usluga u kontekstu postojanog operativnog odnosa</t>
  </si>
  <si>
    <t xml:space="preserve">         Depoziti obuhvaćeni sistemom osiguranja depozita</t>
  </si>
  <si>
    <t xml:space="preserve">         Depoziti koji nisu obuhvaćeni sistemom osiguranja depozita</t>
  </si>
  <si>
    <t xml:space="preserve">        Depoziti koji se drže u kontekstu institucionalnog sistema zaštite ili mreže zadruga</t>
  </si>
  <si>
    <t xml:space="preserve">         Depoziti koji se ne tretiraju kao likvidna imovina banaka koja deponuje depozit</t>
  </si>
  <si>
    <t xml:space="preserve">         Depoziti koji se tretiraju kao likvidna imovina banaka koja deponuje depozit</t>
  </si>
  <si>
    <t xml:space="preserve">        Depoziti koji se drže u kontekstu (drugog) postojanog operativnog odnosa s klijentima koji nisu finansijski klijenti</t>
  </si>
  <si>
    <t xml:space="preserve">        Depoziti koji se drže radi dobijanja usluga poravnanja gotovinskih transakcija i usluga centralne institucije u okviru mreže</t>
  </si>
  <si>
    <t xml:space="preserve">       Neoperativni depoziti</t>
  </si>
  <si>
    <t xml:space="preserve">        Depoziti koji proizlaze iz korespondentnog bankarstva ili pružanja usluga glavnog brokera</t>
  </si>
  <si>
    <t xml:space="preserve">        Depoziti finansijskih klijenata</t>
  </si>
  <si>
    <t xml:space="preserve">        Depoziti drugih klijenata</t>
  </si>
  <si>
    <t xml:space="preserve">       Dodatni odlivi</t>
  </si>
  <si>
    <t xml:space="preserve">        Kolateral osim kolaterala u imovini nivoa 1 koji se daje za finansijske derivate</t>
  </si>
  <si>
    <t xml:space="preserve">        Kolateral u imovini nivoa 1 u obliku pokrivenih obveznica izuzetno visoke kvalitete koji se daje za finansijske derivate</t>
  </si>
  <si>
    <t xml:space="preserve">        Značajni odlivi zbog pogoršanja vlastite kreditne kvalitete</t>
  </si>
  <si>
    <t xml:space="preserve">        Uticaj negativne situacije na tržištu na transakcije s finansijskim derivatima, transakcije finansiranja i ostale ugovore</t>
  </si>
  <si>
    <t xml:space="preserve">         Pristup zasnovan na istorijskim podacima</t>
  </si>
  <si>
    <t xml:space="preserve">         Pristup napredne metode za dodatne odlive</t>
  </si>
  <si>
    <t xml:space="preserve">        Odlivi po osnovu finansijskih derivata</t>
  </si>
  <si>
    <t xml:space="preserve">        Kratke pozicije</t>
  </si>
  <si>
    <t xml:space="preserve">         Kratke pozicije obuhvaćene osiguranom transakcijom finansiranja vrijednosnih papira</t>
  </si>
  <si>
    <t xml:space="preserve">         Druge kratke pozicije</t>
  </si>
  <si>
    <t xml:space="preserve">        Višak kolaterala koji se može zatražiti</t>
  </si>
  <si>
    <t xml:space="preserve">        Kolateral koji treba ponuditi</t>
  </si>
  <si>
    <t xml:space="preserve">        Kolateral u likvidnoj imovini koju može zamijeniti nelikvidna imovina</t>
  </si>
  <si>
    <t xml:space="preserve">        Gubitak finansiranja za strukturirane finansijske instrumente</t>
  </si>
  <si>
    <t xml:space="preserve">         Strukturirani finansijski instrumenti</t>
  </si>
  <si>
    <t xml:space="preserve">         Linije finansiranja</t>
  </si>
  <si>
    <t xml:space="preserve">        Imovina pozajmljena bez osiguranja</t>
  </si>
  <si>
    <t xml:space="preserve">        Interno netiranje pozicija klijenta</t>
  </si>
  <si>
    <t xml:space="preserve">       Obavezujuće linije</t>
  </si>
  <si>
    <t xml:space="preserve">        Kreditne linije</t>
  </si>
  <si>
    <t xml:space="preserve">         Kreditne linije fizičkim licima, mikro, malim i srednjim društvima</t>
  </si>
  <si>
    <t xml:space="preserve">         Kreditne linije ponuđene klijentima koji nisu finansijski klijenti, osim fizičkih lica, mikro, malih i srednjih društava</t>
  </si>
  <si>
    <t xml:space="preserve">         Kreditne linije ponuđene bankama, stranim bankama / kreditnim institucijama</t>
  </si>
  <si>
    <t xml:space="preserve">          Kreditne linije za finansiranje promotivnih kredita fizičkim licima, mikro, malim i srednjim društvima</t>
  </si>
  <si>
    <t xml:space="preserve">          Kreditne linije za finansiranje promotivnih kredita klijentima koji nisu finansijski klijenti</t>
  </si>
  <si>
    <t xml:space="preserve">          Kreditne linije ponuđene drugim bankama, stranim bankama / kreditnim institucijama</t>
  </si>
  <si>
    <t xml:space="preserve">         Kreditne linije ponuđene regulisanim finansijskim institucijama koje nisu banke, strane banke / kreditne institucije</t>
  </si>
  <si>
    <t xml:space="preserve">         Kreditne linije u okviru grupe ili institucionalnog sistema zaštite na koje se primjenjuje povlašteni tretman</t>
  </si>
  <si>
    <t xml:space="preserve">         Kreditne linije u okviru institucionalnog sistema zaštite ili mreže zadruga ako ih  banka koja deponuje depozit tretira kao likvidnu imovinu</t>
  </si>
  <si>
    <t xml:space="preserve">         Kreditne linije ponuđene drugim finansijskim klijentima</t>
  </si>
  <si>
    <t xml:space="preserve">        Likvidnosne linije</t>
  </si>
  <si>
    <t xml:space="preserve">         Likvidnosne linije ponuđene fizičkim licima, mikro, malim i srednjim društvima</t>
  </si>
  <si>
    <t xml:space="preserve">         Likvidnosne linije ponuđene klijentima koji nisu finansijski klijenti, osim fizičkih lica, mikro, malih i srednjih društava</t>
  </si>
  <si>
    <t xml:space="preserve">         Likvidnosne linije ponuđene ličnim investicijskim društvima</t>
  </si>
  <si>
    <t xml:space="preserve">         Likvidnosne linije ponuđene SSPN-ovima (sekjuritizacijskim subjektima posebne namjene)</t>
  </si>
  <si>
    <t xml:space="preserve">          Likvidnosne linije za kupovinu imovine osim vrijednosnih papira od klijenata koji nisu finansijski klijenti</t>
  </si>
  <si>
    <t xml:space="preserve">          Likvidnosne linije za ostalo</t>
  </si>
  <si>
    <t xml:space="preserve">         Likvidnosne linije ponuđene bankama, stranim bankama/kreditnim institucijama</t>
  </si>
  <si>
    <t xml:space="preserve">          Likvidnosne linije za finansiranje promotivnih kredita fizičkim licima, mikro, malim i srednjim društvima</t>
  </si>
  <si>
    <t xml:space="preserve">          Likvidnosne linije za finansiranje promotivnih kredita klijentima koji nisu finansijski klijenti</t>
  </si>
  <si>
    <t xml:space="preserve">          Likvidnosne linije ponuđene drugim bankama, stranim bankama / kreditnim institucijama</t>
  </si>
  <si>
    <t xml:space="preserve">         Likvidnosne linije u okviru grupe ili institucionalnog sistema zaštite na koje se primjenjuje povlašteni tretman</t>
  </si>
  <si>
    <t xml:space="preserve">         Likvidnosne linije u okviru institucionalnog sistema zaštite ili mreže zadruga ako ih banka koja deponuje depozit tretira kao likvidnu imovinu</t>
  </si>
  <si>
    <t xml:space="preserve">         Likvidnosne linije ponuđene drugim finansijskim klijentima</t>
  </si>
  <si>
    <t xml:space="preserve">       Drugi proizvodi i usluge</t>
  </si>
  <si>
    <t xml:space="preserve">        Druge vanbilansne obaveze i obaveze potencijalnog finansiranja</t>
  </si>
  <si>
    <t xml:space="preserve">        Neiskorišteni krediti i avansi velikim klijentima</t>
  </si>
  <si>
    <t xml:space="preserve">        Ugovoreni krediti obezbijeđeni hipotekama koji još nisu iskorišteni</t>
  </si>
  <si>
    <t xml:space="preserve">        Kreditne kartice</t>
  </si>
  <si>
    <t xml:space="preserve">        Prekoračenja po računu</t>
  </si>
  <si>
    <t xml:space="preserve">        Planirani odlivi povezani sa obnavljanjem ili odobravanjem novih kredita stanovništvu i kredita velikim klijentima</t>
  </si>
  <si>
    <t xml:space="preserve">         Višak finansiranja klijentima koji nisu finansijski klijenti</t>
  </si>
  <si>
    <t xml:space="preserve">          Višak finansiranja fizičkim licima, mikro, malim i srednjim društvima</t>
  </si>
  <si>
    <t xml:space="preserve">          Višak finansiranja nefinansijskim društvima</t>
  </si>
  <si>
    <t xml:space="preserve">          Višak finansiranja državama, multilateralnim razvojnim bankama i subjektima javnog sektora</t>
  </si>
  <si>
    <t xml:space="preserve">          Višak finansiranja drugim pravnim subjektima</t>
  </si>
  <si>
    <t xml:space="preserve">         Drugi odlivi</t>
  </si>
  <si>
    <t xml:space="preserve">        Planirane obaveze povezane sa finansijskim derivatima</t>
  </si>
  <si>
    <t xml:space="preserve">        Vanbilansni povezani proizvodi po osnovu finansiranja trgovine</t>
  </si>
  <si>
    <t xml:space="preserve">        Drugi proizvodi i usluge</t>
  </si>
  <si>
    <t xml:space="preserve">       Druge obaveze</t>
  </si>
  <si>
    <t xml:space="preserve">        Obaveze koje proizlaze iz troškova poslovanja</t>
  </si>
  <si>
    <t xml:space="preserve">        Obaveze u obliku dužničkih vrijednosnih papira ako se ne tretiraju kao depoziti stanovništva</t>
  </si>
  <si>
    <t xml:space="preserve">        Druge obaveze</t>
  </si>
  <si>
    <t xml:space="preserve">      Odlivi na osnovu transakcija osiguranih kolateralom i transakcija ovisnih o kretanju na tržištu kapitala</t>
  </si>
  <si>
    <t xml:space="preserve">       Druga ugovorna strana je centralna banka</t>
  </si>
  <si>
    <t xml:space="preserve">        Kolateral u imovini nivoa 1 isključujući pokrivene obveznice izuzetno visoke kvalitete</t>
  </si>
  <si>
    <t xml:space="preserve">        Kolateral u imovini nivoa 2a</t>
  </si>
  <si>
    <t xml:space="preserve">        Kolateral u vrijednosnim papirima osiguranima imovinom nivoa 2b (stambeni krediti ili krediti za kupovinu automobila, 1. stepen kreditne kvalitete)</t>
  </si>
  <si>
    <t xml:space="preserve">        Kolateral u imovini nivoa 2b u obliku pokrivenih obveznica</t>
  </si>
  <si>
    <t xml:space="preserve">        Kolateral u vrijednosnim papirima osiguranim imovinom nivoa 2b (komercijalni krediti ili krediti odobreni fizičkim licima, država članica EU, 1. stepen kreditne kvalitete)</t>
  </si>
  <si>
    <t xml:space="preserve">        Drugi kolateral u imovini nivoa 2b</t>
  </si>
  <si>
    <t xml:space="preserve">        Kolateral u nelikvidnoj imovini</t>
  </si>
  <si>
    <t xml:space="preserve">       Druga ugovorna strana nije centralna banka</t>
  </si>
  <si>
    <t xml:space="preserve">        Kolateral u imovini nivoa 1 u obliku pokrivenih obveznica izuzetno visoke kvalitete</t>
  </si>
  <si>
    <t xml:space="preserve">        Kolateral u vrijednosnim papirima osiguranim imovinom nivoa 2b(stambeni krediti ili krediti za kupovinu automobila, 1. stepen kreditne kvalitete)</t>
  </si>
  <si>
    <t xml:space="preserve">        Kolateral u vrijednosnim papirima osiguranim imovinom nivoa 2b(komercijalni krediti ili krediti odobreni pojedincima, država članica, 1. stepen kreditne kvalitete)</t>
  </si>
  <si>
    <t xml:space="preserve">         Druga ugovorna strana je centralna vlada, subjekat javnog sektora s ponderom rizika od 20 % ili nižim ili multilateralna razvojna banka</t>
  </si>
  <si>
    <t xml:space="preserve">         Druga ugovorna strana</t>
  </si>
  <si>
    <t xml:space="preserve">      Ukupni odlivi po osnovu razmjena kolaterala</t>
  </si>
  <si>
    <t xml:space="preserve">     BILJEŠKE</t>
  </si>
  <si>
    <t xml:space="preserve">      Obveznice koje se prodaju na tržištu proizvoda i usluga za stanovništvo sa preostalim rokom dospijeća do 30 dana</t>
  </si>
  <si>
    <t xml:space="preserve">      Depoziti stanovništva izuzeti iz izračuna odliva</t>
  </si>
  <si>
    <t xml:space="preserve">      Depoziti stanovništva koji podliježu višim stopama odliva (eng. not assessed retail deposits)</t>
  </si>
  <si>
    <t xml:space="preserve">      Likvidnosni odlivi koji se umanjuju za međuovisne prilive</t>
  </si>
  <si>
    <t xml:space="preserve">      Operativni depoziti koji se drže radi dobijanja usluga poravnanja, skrbništva, upravljanja gotovinom ili drugih sličnih usluga u kontekstu postojanog operativnog odnosa</t>
  </si>
  <si>
    <t xml:space="preserve">       Operativni depoziti banaka, stranih banaka / kreditnih institucija</t>
  </si>
  <si>
    <t xml:space="preserve">       Operativni depoziti finansijskih klijenata koji nisu banke, strane banke / kreditne institucije</t>
  </si>
  <si>
    <t xml:space="preserve">       Operativni depoziti država, centralnih banaka, multilateralnih razvojnih banaka i subjekata javnog sektora</t>
  </si>
  <si>
    <t xml:space="preserve">       Operativni depoziti drugih klijenata</t>
  </si>
  <si>
    <t xml:space="preserve">      Neoperativni depoziti koje drže finansijski klijenti i drugi klijenti</t>
  </si>
  <si>
    <t xml:space="preserve">       Neoperativni depoziti banaka, stranih banaka / kreditnih institucija</t>
  </si>
  <si>
    <t xml:space="preserve">       Neoperativni depoziti finansijskih klijenata koji nisu banke, strane banke / kreditne institucije</t>
  </si>
  <si>
    <t xml:space="preserve">       Neoperativni depoziti država, centralnih banaka, multilateralnih razvojnih banaka i subjekata javnog sektora</t>
  </si>
  <si>
    <t xml:space="preserve">       Neoperativni depoziti drugih klijenata</t>
  </si>
  <si>
    <t xml:space="preserve">      Obaveze finansiranja nefinansijskim klijentima</t>
  </si>
  <si>
    <t xml:space="preserve">      Kolateral u imovini nivoa 1, isključujući pokrivene obveznice izuzetno visoke kvalitete koji se daje za finansijske derivate</t>
  </si>
  <si>
    <t xml:space="preserve">      Praćenje transakcija finansiranja vrijednosnih papira</t>
  </si>
  <si>
    <t xml:space="preserve">      Odlivi unutar grupe ili institucionalnog sistema zaštite</t>
  </si>
  <si>
    <t xml:space="preserve">       Od čega: odlivi finansijskim klijentima</t>
  </si>
  <si>
    <t xml:space="preserve">       Od čega: odlivi klijentima koji nisu finansijski klijenti</t>
  </si>
  <si>
    <t xml:space="preserve">       Od čega: osigurane transakcije</t>
  </si>
  <si>
    <t xml:space="preserve">       Od čega: kreditne linije bez povlaštenog tretmana</t>
  </si>
  <si>
    <t xml:space="preserve">       Od čega: likvidnosne linije bez povlaštenog tretmana</t>
  </si>
  <si>
    <t xml:space="preserve">       Od čega: operativni depoziti</t>
  </si>
  <si>
    <t xml:space="preserve">       Od čega: neoperativni depoziti</t>
  </si>
  <si>
    <t xml:space="preserve">       Od čega: obaveze u obliku dužničkih vrijednosnih papira ako se ne tretiraju kao depoziti stanovništva</t>
  </si>
  <si>
    <t xml:space="preserve">      Devizni odlivi</t>
  </si>
  <si>
    <t xml:space="preserve">      Odlivi iz trećih zemalja – ograničenja u vezi s prenosom ili nekonvertibilne valute</t>
  </si>
  <si>
    <t xml:space="preserve">      Dodatne rezerve koje se moraju držati u centralnoj banci</t>
  </si>
  <si>
    <t>Likvidnosna pokrivenost: Odlivi - Značajne valute</t>
  </si>
  <si>
    <t>Obrazac: C 73.00.w</t>
  </si>
  <si>
    <t>Konvertibilna marka - KM</t>
  </si>
  <si>
    <t>C 73.00.w</t>
  </si>
  <si>
    <t>Likvidnosna pokrivenost: Prilivi</t>
  </si>
  <si>
    <t>Obrazac: C 74.00.a</t>
  </si>
  <si>
    <t xml:space="preserve">C 74.00.a </t>
  </si>
  <si>
    <t>Tržišna vrijednost primljenog kolaterala</t>
  </si>
  <si>
    <t>Vrijednost primljenog kolaterala u skladu sa članom 23. Odluke</t>
  </si>
  <si>
    <t>Priliv</t>
  </si>
  <si>
    <t>Primjena gornje granice priliva od 75%</t>
  </si>
  <si>
    <t>Primjena gornje granice priliva od 90%</t>
  </si>
  <si>
    <t>Izuzeće iz gornje granice priliva</t>
  </si>
  <si>
    <t>100</t>
  </si>
  <si>
    <t>110</t>
  </si>
  <si>
    <t>120</t>
  </si>
  <si>
    <t>130</t>
  </si>
  <si>
    <t>140</t>
  </si>
  <si>
    <t>150</t>
  </si>
  <si>
    <t>160</t>
  </si>
  <si>
    <t xml:space="preserve">     UKUPNI PRILIVI</t>
  </si>
  <si>
    <t xml:space="preserve">      Prilivi po osnovu neosiguranih transakcija / depozita</t>
  </si>
  <si>
    <t xml:space="preserve">       Novčana potraživanja od klijenata koji nisu finansijski klijenti (osim centralnih banaka)</t>
  </si>
  <si>
    <t xml:space="preserve">        Novčana potraživanja od klijenata koji nisu finansijski klijenti (osim centralnih banaka) koja ne odgovaraju otplati glavnice</t>
  </si>
  <si>
    <t xml:space="preserve">        Druga novčana potraživanja od klijenata koji nisu finansijski klijenti (osim centralnih banaka)</t>
  </si>
  <si>
    <t xml:space="preserve">         Novčana potraživanja od fizičkih lica, mikro, malih i srednjih društava</t>
  </si>
  <si>
    <t xml:space="preserve">         Novčana potraživanja od nefinansijskih društava</t>
  </si>
  <si>
    <t xml:space="preserve">         Novčana potraživanja od država, multilateralnih razvojnih banaka i subjekata javnog sektora</t>
  </si>
  <si>
    <t xml:space="preserve">         Novčana potraživanja od drugih pravnih subjekata</t>
  </si>
  <si>
    <t xml:space="preserve">       Novčana potraživanja od centralnih banaka i finansijskih klijenata</t>
  </si>
  <si>
    <t xml:space="preserve">        Novčana potraživanja od finansijskih klijenata koja su raspoređena kao operativni depoziti</t>
  </si>
  <si>
    <t xml:space="preserve">         Novčana potraživanja od finansijskih klijenata koja su raspoređena kao operativni depoziti ako banka može utvrditi odgovarajuću simetričnu stopu priliva</t>
  </si>
  <si>
    <t xml:space="preserve">         Novčana potraživanja od finansijskih klijenata koja su raspoređena kao operativni depoziti ako banka ne može utvrditi odgovarajuću simetričnu stopu priliva</t>
  </si>
  <si>
    <t xml:space="preserve">        Novčana potraživanja od centralnih banaka i finansijskih klijenata koja nisu raspoređena kao operativni depoziti</t>
  </si>
  <si>
    <t xml:space="preserve">         Novčana potraživanja od centralnih banaka</t>
  </si>
  <si>
    <t xml:space="preserve">         Novčana potraživanja od finansijskih klijenata</t>
  </si>
  <si>
    <t xml:space="preserve">       Prilivi koji odgovaraju odlivima u skladu s obavezama u pogledu promotivnih kredita iz člana 24. stav (1) tačka (e) podtačka 2). Odluke</t>
  </si>
  <si>
    <t xml:space="preserve">       Novčana potraživanja po osnovu transakcija finansiranja trgovine</t>
  </si>
  <si>
    <t xml:space="preserve">       Novčana potraživanja po osnovu vrijednosnih papira koji dospijevaju u roku od 30 dana</t>
  </si>
  <si>
    <t xml:space="preserve">       Imovina s nedefinisanim ugovornim datumom dospijeća</t>
  </si>
  <si>
    <t xml:space="preserve">       Novčana potraživanja po osnovu pozicija vlasničkih instrumenata koji su uključeni u glavne dioničke indekse, pod uslovom da već nisu uključena u likvidnu imovinu</t>
  </si>
  <si>
    <t xml:space="preserve">       Prilivi po osnovu neiskorištenih kreditnih ili likvidnosnih linija i svih drugih obaveza primljenih od centralnih banaka, pod uslovom da već nisu uključeni u likvidnu imovinu</t>
  </si>
  <si>
    <t xml:space="preserve">       Prilivi od oslobađanja iznosa koji se drže na posebnim računima u skladu s regulatornim zahtjevima za zaštitu imovine klijenata kojom se trguje</t>
  </si>
  <si>
    <t xml:space="preserve">       Prilivi na osnovu finansijskih derivata</t>
  </si>
  <si>
    <t xml:space="preserve">       Prilivi na osnovu neiskorištenih kreditnih ili likvidnosnih linija koje osiguravaju članovi grupe ako je Agencija dopustila primjenu više stope priliva</t>
  </si>
  <si>
    <t xml:space="preserve">       Drugi prilivi</t>
  </si>
  <si>
    <t xml:space="preserve">      Prilivi na osnovu transakcija osiguranih kolateralom i transakcija zavisnih o kretanju na tržištu kapitala</t>
  </si>
  <si>
    <t xml:space="preserve">       Kolateral koji se smatra likvidnom imovinom</t>
  </si>
  <si>
    <t xml:space="preserve">        Kolateral u imovini nivoa 1, isključujući pokrivene obveznice izuzetno visoke kvalitete</t>
  </si>
  <si>
    <t xml:space="preserve">        Kolateral u vrijednosnim papirima osiguranim imovinom nivoa 2b (stambeni krediti ili krediti za kupovinu automobila)</t>
  </si>
  <si>
    <t xml:space="preserve">        Kolateral u imovini nivoa 2b u obliku pokrivenih obveznica visoke kvalitete</t>
  </si>
  <si>
    <t xml:space="preserve">        Kolateral u vrijednosnim papirima osiguranim imovinom nivoa 2b (komercijalni krediti ili krediti odobreni fizičkim licima)</t>
  </si>
  <si>
    <t xml:space="preserve">        Kolateral u imovini nivoa 2b koji već nije obuhvaćen u odjeljcima 1.2.1.4., 1.2.1.5. ili 1.2.1.6.</t>
  </si>
  <si>
    <t xml:space="preserve">        Kolateral se upotrebljava za pokrivanje kratkih pozicija</t>
  </si>
  <si>
    <t xml:space="preserve">       Kolateral koji se ne smatra likvidnom imovinom</t>
  </si>
  <si>
    <t xml:space="preserve">        Maržni krediti: kolateral u nelikvidnoj imovini</t>
  </si>
  <si>
    <t xml:space="preserve">        Kolateral je nelikvidni vlasnički instrument</t>
  </si>
  <si>
    <t xml:space="preserve">        Svi drugi nelikvidni kolaterali</t>
  </si>
  <si>
    <t xml:space="preserve">      Ukupni prilivi na osnovu razmjena kolaterala</t>
  </si>
  <si>
    <t xml:space="preserve">      (Razlika između ukupnih ponderisanih priliva i ukupnih ponderisanih odliva koji proizilaze iz transakcija u trećim zemljama ako postoje ograničenja u vezi s prenosom ili koji su denominirani u nekovertibilnim valutama)</t>
  </si>
  <si>
    <t xml:space="preserve">      (Višak priliva iz povezane specijalizirane banke, strane banke/kreditne institucije)</t>
  </si>
  <si>
    <t xml:space="preserve">      Međuzavisni prilivi</t>
  </si>
  <si>
    <t xml:space="preserve">      Devizni prilivi</t>
  </si>
  <si>
    <t xml:space="preserve">      Prilivi unutar grupe</t>
  </si>
  <si>
    <t xml:space="preserve">       Novčana potraživanja od finansijskih klijenata</t>
  </si>
  <si>
    <t xml:space="preserve">       Osigurane transakcije</t>
  </si>
  <si>
    <t xml:space="preserve">       Svi drugi prilivi unutar grupe</t>
  </si>
  <si>
    <t>Likvidnosna pokrivenost: Prilivi - Značajne valute</t>
  </si>
  <si>
    <t>Obrazac: C 74.00.w</t>
  </si>
  <si>
    <t>C 74.00.w</t>
  </si>
  <si>
    <t>Likvidnosna pokrivenost: Razmjena kolaterala</t>
  </si>
  <si>
    <t>Obrazac: C 75.00.a</t>
  </si>
  <si>
    <t>C 75.00.a</t>
  </si>
  <si>
    <t>Tržišna vrijednost kolaterala datog u zajam</t>
  </si>
  <si>
    <t>Likvidnosna vrijednost kolaterala datog u zajam</t>
  </si>
  <si>
    <t>Tržišna vrijednost pozajmljenog kolaterala</t>
  </si>
  <si>
    <t>Likvidnosna vrijednost pozajmljenog kolaterala</t>
  </si>
  <si>
    <t>Odlivi</t>
  </si>
  <si>
    <t>Prilivi na koje se primjenjuje gornja granica priliva od 75%</t>
  </si>
  <si>
    <t>Prilivi na koje se primjenjuje gornja granica priliva od 90%</t>
  </si>
  <si>
    <t>Prilivi izuzeti iz gornje granice priliva</t>
  </si>
  <si>
    <t>Samo osigurani finansijski derivati</t>
  </si>
  <si>
    <t xml:space="preserve">     UKUPNE RAZMJENE KOLATERALA I OSIGURANI FINANSIJSKI DERIVATI</t>
  </si>
  <si>
    <t xml:space="preserve">      Ukupan iznos transakcija u kojima se daje u zajam likvidna imovina nivoa 1  (isključujući pokrivene obveznice izuzetno visoke kvalitete) i pozajmljuje kolateral naveden u redovima 030 do 100:</t>
  </si>
  <si>
    <t xml:space="preserve">       Likvidna imovina nivoa 1 (isključujući pokrivene obveznice  izuzetno visoke kvalitete)</t>
  </si>
  <si>
    <t xml:space="preserve">       Likvidna imovina nivoa 1 u obliku pokrivenih obveznica izuzetno visoke kvalitete</t>
  </si>
  <si>
    <t xml:space="preserve">       Likvidna imovina nivoa 2a</t>
  </si>
  <si>
    <t xml:space="preserve">       Vrijednosni papiri osigurani likvidnom imovinom nivoa 2b  (stambeni krediti ili krediti za kupovinu automobila 1. stepen kreditne kvalitete)</t>
  </si>
  <si>
    <t xml:space="preserve">       Likvidna imovina nivoa 2b u obliku pokrivenih obveznica visoke kvalitete</t>
  </si>
  <si>
    <t xml:space="preserve">       Vrijednosni papiri osigurani likvidnom imovinom nivoa 2b (komercijalni krediti ili krediti odobreni fizičkim licima,  država članica, 1. stepen kreditne kvalitete)</t>
  </si>
  <si>
    <t xml:space="preserve">       Druga likvidna imovina nivoa 2b</t>
  </si>
  <si>
    <t xml:space="preserve">       Nelikvidna imovina</t>
  </si>
  <si>
    <t xml:space="preserve">      Ukupan iznos transakcija u kojima se daje u zajam likvidna imovina nivoa 1, u obliku pokrivenih obveznica izuzetno visoke kvalitete i pozajmljuje  kolateral naveden u redovima 120 do 190:</t>
  </si>
  <si>
    <t xml:space="preserve">       Likvidna imovina nivoa 1 (isključujući pokrivene obveznice izuzetno visoke kvalitete)</t>
  </si>
  <si>
    <t xml:space="preserve">       Vrijednosni papiri osigurani likvidnom imovinom nivoa 2b  (stambeni krediti ili krediti za kupovinu automobila, 1. stepen kreditne kvalitete)</t>
  </si>
  <si>
    <t xml:space="preserve">       Vrijednosni papiri osigurani likvidnom imovinom nivoa 2b (komercijalni krediti ili krediti odobreni fizičkim licima, država članica , 1. stepen kreditne kvalitete)</t>
  </si>
  <si>
    <t xml:space="preserve">      Ukupan iznos transakcija u kojima se daje u zajam likvidna imovina nivoa 2a i pozajmljuje  kolateral naveden u redovima 210 do 280:</t>
  </si>
  <si>
    <t xml:space="preserve">       Vrijednosni papiri osigurani likvidnom imovinom nivoa 2b (stambeni krediti ili krediti za kupovinu automobila, 1. stepen kreditne kvalitete)</t>
  </si>
  <si>
    <t xml:space="preserve">       Vrijednosni papiri osigurani likvidnom imovinom nivoa 2b (komercijalni krediti ili krediti odobreni fizičkim licima, država članica, 1. stepen kreditne kvalitete)</t>
  </si>
  <si>
    <t xml:space="preserve">      Ukupan iznos transakcija u kojima se daju u  zajam vrijednosni papiri osigurani likvidnom imovinom nivoa 2b (stambeni krediti ili krediti za kupovinu automobila,1. stepen kreditne kvalitete) i pozajmljuje  kolateral naveden u redovina od 300 do 370:</t>
  </si>
  <si>
    <t xml:space="preserve">      Ukupan iznos transakcija u kojima se daje u zajam likvidna imovina  nivoa 2b u obliku pokrivenih obveznica visokog kvaliteta i pozajmljuje  kolateral naveden u redovima od 390 do 460:</t>
  </si>
  <si>
    <t xml:space="preserve">       Vrijednosni papiri osigurani likvidnom imovinom nivoa 2b (stambeni krediti ili krediti za kupovinu automobila, 1. stepen kreditne kvalitete)</t>
  </si>
  <si>
    <t xml:space="preserve">      Ukupan iznos transakcija u kojima se daju  u zajam vrijednosni papiri osigurani  likvidnom imovinom nivoa 2b (komercijalni krediti ili krediti odobreni fizičkim licima, država članica, 1. stepen kreditne kvalitete) i pozajmljuje kolateral naveden u redovima 480 do 550:</t>
  </si>
  <si>
    <t xml:space="preserve">       Likvidna imovina  nivoa 1 (isključujući pokrivene obveznice izuzetno visoke kvalitete)</t>
  </si>
  <si>
    <t xml:space="preserve">      Ukupan iznos transakcija u kojima se daje  u zajam druga likvidna imovina nivoa 2b i pozajmljuje  kolateral naveden u redovima 570 do 640:</t>
  </si>
  <si>
    <t xml:space="preserve">       Vrijednosni papiri osigurani likvidnom imovinom 2b (komercijalni krediti ili krediti odobreni fizičkim licima, država članica, 1. stepen kreditne kvalitete)</t>
  </si>
  <si>
    <t xml:space="preserve">      Ukupan iznos transakcija u kojima se daje u zajam nelikvidna imovina i pozajmljuje  kolateral naveden u redovima od 660 do 730:</t>
  </si>
  <si>
    <t xml:space="preserve">       Likvidna imovina  nivoa 1 u obliku pokrivenih obveznica izuzetno visoke kvalitete</t>
  </si>
  <si>
    <t xml:space="preserve">      Likvidna imovina nivoa 2b u obliku pokrivenih obveznica visoke kvalitete</t>
  </si>
  <si>
    <t xml:space="preserve">       Vrijednosni papiri osigurani likvidnom imovinom nivoa 2b (komercijalni krediti ili krediti odobreni fizičkim osobama, država članica, 1. stepen kreditne kvalitete)</t>
  </si>
  <si>
    <t xml:space="preserve">     Bilješke</t>
  </si>
  <si>
    <t xml:space="preserve">      Ukupne razmjene kolaterala (sve druge ugovorne strane) ako se pozajmljeni kolateral upotrebljava za pokriće kratkih pozicija</t>
  </si>
  <si>
    <t xml:space="preserve">      Ukupne razmjene kolaterala s drugim ugovornim stranama unutar grupe</t>
  </si>
  <si>
    <t xml:space="preserve">      Ukupne razmjene kolaterala s drugim ugovornim stranama koje su centralne banke</t>
  </si>
  <si>
    <t>Likvidnosna pokrivenost: Razmjena kolaterala - Značajne valute</t>
  </si>
  <si>
    <t>Obrazac: C 75.00.w</t>
  </si>
  <si>
    <t>C 75.00.w</t>
  </si>
  <si>
    <t xml:space="preserve">Likvidnosna pokrivenost:  Izračuni </t>
  </si>
  <si>
    <t>Obrazac: C 76.00.a</t>
  </si>
  <si>
    <t xml:space="preserve">C 76.00.a </t>
  </si>
  <si>
    <t>Vrijednost/Procenat</t>
  </si>
  <si>
    <t xml:space="preserve">     IZRAČUNI</t>
  </si>
  <si>
    <t xml:space="preserve">      Brojnik, nazivnik, omjer</t>
  </si>
  <si>
    <t xml:space="preserve">       Zaštitni sloj likvidnosti</t>
  </si>
  <si>
    <t xml:space="preserve">       Neto likvidnosni odliv</t>
  </si>
  <si>
    <t xml:space="preserve">       Koeficijent likvidnosne pokrivenosti (%)</t>
  </si>
  <si>
    <t xml:space="preserve">      Izračun brojnika</t>
  </si>
  <si>
    <t xml:space="preserve">       Zaštitni sloj likvidnosti u obliku likvidne imovine nivoa 1, isključujući pokrivene obveznice izuzetno visoke kvalitete u skladu s članom 23. Odluke: neprilagođen</t>
  </si>
  <si>
    <t xml:space="preserve">       Odlivi po osnovu kolaterala u obliku likvidne imovine nivoa 1, isključujući pokrivene obveznice izuzetno visoke kvalitete koje dospijevaju u roku od 30 dana</t>
  </si>
  <si>
    <t xml:space="preserve">       Prilivi po osnovu kolaterala u obliku likvidne imovine nivoa 1, isključujući pokrivene obveznice izuzetno visoke kvalitete koje dospijevaju u roku od 30 dana</t>
  </si>
  <si>
    <t xml:space="preserve">       Osigurani odlivi novca</t>
  </si>
  <si>
    <t xml:space="preserve">       Osigurani prilivi novca</t>
  </si>
  <si>
    <t xml:space="preserve">       Prilagođeni iznos likvidne imovine nivoa 1 isključujući pokrivene obveznice izuzetno visokog kvaliteta "prije primjene gornje granice"</t>
  </si>
  <si>
    <t xml:space="preserve">       Vrijednost likvidne imovine nivoa 1 u obliku pokrivenih obveznica izuzetno visokog kvaliteta u skladu s članom 23. Odluke: neprilagođena</t>
  </si>
  <si>
    <t xml:space="preserve">       Odlivi po osnovu kolaterala u imovini nivoa 1 u obliku pokrivenih obveznica izuzetno visoke kvalitete koje dospijevaju u roku od 30 dana</t>
  </si>
  <si>
    <t xml:space="preserve">       Prilivi po osnovu kolaterala u imovini nivoa 1 u obliku pokrivenih obveznica izuzetno visoke kvalitete koje dospijevaju u roku od 30 dana</t>
  </si>
  <si>
    <t xml:space="preserve">       Prilagođeni iznos likvidne imovine nivoa 1 u obliku pokrivenih obveznica izuzetno visoke kvalitete "prije primjene gornje granice"</t>
  </si>
  <si>
    <t xml:space="preserve">       Prilagođeni iznos likvidne imovine nivoa 1 u obliku pokrivenih obveznica izuzetno visoke kvalitete "nakon primjene gornje granice"</t>
  </si>
  <si>
    <t xml:space="preserve">       "Iznos viška likvidne likvidne imovine" nivoa 1 u obliku pokrivenih obveznica izuzetno visoke kvalitete</t>
  </si>
  <si>
    <t xml:space="preserve">       Vrijednost likvidne imovine nivoa 2a u skladu s članom 23. Odluke: neprilagođena</t>
  </si>
  <si>
    <t xml:space="preserve">       Odlivi po osnovu kolaterala u likvidnoj imovini nivoa 2a koji dospijevaju u roku od 30 dana</t>
  </si>
  <si>
    <t xml:space="preserve">       Prilivi po osnovu kolaterala u likvidnoj imovini nivoa 2a koji dospijevaju u roku od 30 dana</t>
  </si>
  <si>
    <t xml:space="preserve">       Prilagođeni iznos likvidne imovine nivoa 2a "prije primjene gornje granice"</t>
  </si>
  <si>
    <t xml:space="preserve">       Prilagođeni iznos likvidne imovine nivoa 2a "nakon primjene gornje granice"</t>
  </si>
  <si>
    <t xml:space="preserve">       "Iznos viška likvidne imovine" nivoa 2a</t>
  </si>
  <si>
    <t xml:space="preserve">       Vrijednost likvidne imovine nivoa 2b u skladu s članom 23. Odluke: neprilagođena</t>
  </si>
  <si>
    <t xml:space="preserve">       Odlivi po osnovu kolaterala u likvidnoj imovini nivoa 2b koji dospijevaju u roku od 30 dana</t>
  </si>
  <si>
    <t xml:space="preserve">       Prilivi po osnovu kolaterala u likvidnoj imovini nivoa 2b koji dospijevaju u roku od 30 dana</t>
  </si>
  <si>
    <t xml:space="preserve">       Prilagođeni iznos likvidne imovine nivoa 2b "prije primjene gornje granice"</t>
  </si>
  <si>
    <t xml:space="preserve">       Prilagođeni iznos likvidne imovine nivoa 2b "nakon primjene gornje granice"</t>
  </si>
  <si>
    <t xml:space="preserve">        "Iznos viška likvidne imovine" nivoa 2b</t>
  </si>
  <si>
    <t xml:space="preserve">       Iznos viška likvidne imovine</t>
  </si>
  <si>
    <t xml:space="preserve">      Izračun nazivnika</t>
  </si>
  <si>
    <t xml:space="preserve">       Ukupni odlivi</t>
  </si>
  <si>
    <t xml:space="preserve">       U cijelosti izuzeti prilivi</t>
  </si>
  <si>
    <t xml:space="preserve">       Prilivi na koje se primjenjuje gornja granica od 90%</t>
  </si>
  <si>
    <t xml:space="preserve">       Prilivi na koje se primjenjuje gornja granica od 75%</t>
  </si>
  <si>
    <t xml:space="preserve">       Smanjenje za "u cijelosti izuzete prilive"</t>
  </si>
  <si>
    <t xml:space="preserve">       Smanjenje za prilive na koje se primijenjuje gornja granica od 90%</t>
  </si>
  <si>
    <t xml:space="preserve">       Smanjenje za prilive na koje se primjenjuje gornja granica od 75%</t>
  </si>
  <si>
    <t xml:space="preserve">      Neto likvidnosni odliv</t>
  </si>
  <si>
    <t xml:space="preserve">      Stub 2</t>
  </si>
  <si>
    <t xml:space="preserve">       Zahtjev iz Stuba 2.</t>
  </si>
  <si>
    <t>Likvidnosna pokrivenost:  Izračuni - Značajne valute</t>
  </si>
  <si>
    <t>Obrazac: C 76.00.w</t>
  </si>
  <si>
    <t>C 76.00.w</t>
  </si>
  <si>
    <t xml:space="preserve">Pregled izvještaja koji banke dostavljaju u skladu sa Odlukom o izvještajima koje banka dostavlja Agenciji za bankarstvo Federacije Bosne i Hercegovine prema standardizovanom regulatornom izvještajnom okviru (COREP)
</t>
  </si>
  <si>
    <t>Oznaka obrasca</t>
  </si>
  <si>
    <t>Član Odluke</t>
  </si>
  <si>
    <t>Naziv obrasca</t>
  </si>
  <si>
    <t>Dinamika dostavljanja</t>
  </si>
  <si>
    <t>LIKVIDNOSNA POKRIVENOST</t>
  </si>
  <si>
    <t>Čl. 2. stav (1) tačka g) alineja 1)</t>
  </si>
  <si>
    <t>Likvidnosna pokrivenost: Likvidna imovina - Agregirani</t>
  </si>
  <si>
    <t>Mjesečno</t>
  </si>
  <si>
    <t xml:space="preserve">Likvidnosna pokrivenost: Likvidna imovina - Značajne valute </t>
  </si>
  <si>
    <t>C 72.00.w 001</t>
  </si>
  <si>
    <t>C 72.00.w 002</t>
  </si>
  <si>
    <t>C 72.00.w 003</t>
  </si>
  <si>
    <t>C 72.00.w 004</t>
  </si>
  <si>
    <t>C 72.00.w 005</t>
  </si>
  <si>
    <t>C 72.00.w 006</t>
  </si>
  <si>
    <t>C 72.00.w 007</t>
  </si>
  <si>
    <t>Čl. 2. stav (1) tačka g) alineja 2)</t>
  </si>
  <si>
    <t>Likvidnosna pokrivenost: Odlivi - Agregirani</t>
  </si>
  <si>
    <t xml:space="preserve">Likvidnosna pokrivenost: Odlivi - Značajne valute </t>
  </si>
  <si>
    <t>C 73.00.w 001</t>
  </si>
  <si>
    <t>C 73.00.w 002</t>
  </si>
  <si>
    <t>C 73.00.w 003</t>
  </si>
  <si>
    <t>C 73.00.w 004</t>
  </si>
  <si>
    <t>C 73.00.w 005</t>
  </si>
  <si>
    <t>C 73.00.w 006</t>
  </si>
  <si>
    <t>C 73.00.w 007</t>
  </si>
  <si>
    <t>C 74.00.a</t>
  </si>
  <si>
    <t>Čl. 2. stav (1) tačka g) alineja 3)</t>
  </si>
  <si>
    <t>Likvidnosna pokrivenost: Prilivi  - Agregirani</t>
  </si>
  <si>
    <t>C 74.00.w 001</t>
  </si>
  <si>
    <t>C 74.00.w 002</t>
  </si>
  <si>
    <t>C 74.00.w 003</t>
  </si>
  <si>
    <t>C 74.00.w 004</t>
  </si>
  <si>
    <t>C 74.00.w 005</t>
  </si>
  <si>
    <t>C 74.00.w 006</t>
  </si>
  <si>
    <t>C 74.00.w 007</t>
  </si>
  <si>
    <t>Čl. 2. stav (1) tačka g) alineja 4)</t>
  </si>
  <si>
    <t>Likvidnosna pokrivenost: Razmjena kolaterala  - Agregirani</t>
  </si>
  <si>
    <t xml:space="preserve">Likvidnosna pokrivenost: Razmjena kolaterala - Značajne valute </t>
  </si>
  <si>
    <t>C 75.00.w 001</t>
  </si>
  <si>
    <t>C 75.00.w 002</t>
  </si>
  <si>
    <t>C 75.00.w 003</t>
  </si>
  <si>
    <t>C 75.00.w 004</t>
  </si>
  <si>
    <t>C 75.00.w 005</t>
  </si>
  <si>
    <t>C 75.00.w 006</t>
  </si>
  <si>
    <t>C 75.00.w 007</t>
  </si>
  <si>
    <t>C 76.00.a</t>
  </si>
  <si>
    <t>Čl. 2. stav (1) tačka g) alineja 5)</t>
  </si>
  <si>
    <t xml:space="preserve">Likvidnosna pokrivenost: Izračuni </t>
  </si>
  <si>
    <t xml:space="preserve">Likvidnosna pokrivenost: Izračuni - Značajne valute </t>
  </si>
  <si>
    <t>C 76.00.w 001</t>
  </si>
  <si>
    <t>C 76.00.w 002</t>
  </si>
  <si>
    <t>C 76.00.w 003</t>
  </si>
  <si>
    <t>C 76.00.w 004</t>
  </si>
  <si>
    <t>C 76.00.w 005</t>
  </si>
  <si>
    <t>C 76.00.w 006</t>
  </si>
  <si>
    <t>C 76.00.w 007</t>
  </si>
  <si>
    <r>
      <rPr>
        <b/>
        <i/>
        <sz val="12"/>
        <rFont val="Calibri"/>
        <family val="2"/>
        <scheme val="minor"/>
      </rPr>
      <t>Dinamika dostavljanja:</t>
    </r>
    <r>
      <rPr>
        <i/>
        <sz val="12"/>
        <rFont val="Calibri"/>
        <family val="2"/>
        <scheme val="minor"/>
      </rPr>
      <t xml:space="preserve">
kvartalno (najkasnije 30 dana nakon posljednjeg dana izvještajnog kvartala, a za posljednji kvartal prethodne godine na osnovu konačnih podataka najkasnije do 5. marta tekuće godine - na bazi preliminarnih podataka najkasnije do 31. januara tekuće godine)
mjesečno (najkasnije 10 dana nakon posljednjeg kalendarskog dana izvještajnog mjeseca)</t>
    </r>
  </si>
  <si>
    <t>Obrazac: C 72.00w</t>
  </si>
  <si>
    <t xml:space="preserve">       Prilivi na osnovu neiskorištenih kreditnih ili likvidnosnih linija koje osiguravaju članovi grupe ako nadležno tijelo nije dopustilo primjenu više stope priliva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</si>
</sst>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3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i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charset val="204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gradientFill degree="90">
        <stop position="0">
          <color rgb="FFF0F0F0"/>
        </stop>
        <stop position="1">
          <color rgb="FFF0F0F0"/>
        </stop>
      </gradientFill>
    </fill>
    <fill>
      <gradientFill degree="90">
        <stop position="0">
          <color rgb="FFE0EBFF"/>
        </stop>
        <stop position="1">
          <color rgb="FFE0EBFF"/>
        </stop>
      </gradientFill>
    </fill>
    <fill>
      <gradientFill degree="90">
        <stop position="0">
          <color rgb="FFDADADA"/>
        </stop>
        <stop position="1">
          <color rgb="FFDADADA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/>
        <bgColor auto="1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4" fillId="0" borderId="0"/>
    <xf numFmtId="0" fontId="1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</cellStyleXfs>
  <cellXfs count="203">
    <xf numFmtId="0" fontId="0" fillId="0" borderId="0" xfId="0"/>
    <xf numFmtId="0" fontId="3" fillId="0" borderId="0" xfId="2" applyFont="1"/>
    <xf numFmtId="0" fontId="5" fillId="0" borderId="0" xfId="2" applyFont="1" applyAlignment="1">
      <alignment vertical="top"/>
    </xf>
    <xf numFmtId="0" fontId="6" fillId="0" borderId="0" xfId="1"/>
    <xf numFmtId="0" fontId="7" fillId="0" borderId="0" xfId="2" applyFont="1" applyAlignment="1">
      <alignment vertical="top"/>
    </xf>
    <xf numFmtId="0" fontId="7" fillId="0" borderId="0" xfId="2" applyFont="1"/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8" fillId="2" borderId="4" xfId="2" applyFont="1" applyFill="1" applyBorder="1" applyAlignment="1">
      <alignment horizontal="left"/>
    </xf>
    <xf numFmtId="0" fontId="8" fillId="2" borderId="5" xfId="2" applyFont="1" applyFill="1" applyBorder="1" applyAlignment="1">
      <alignment horizontal="left"/>
    </xf>
    <xf numFmtId="0" fontId="8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9" fillId="0" borderId="0" xfId="3" applyFont="1"/>
    <xf numFmtId="0" fontId="11" fillId="4" borderId="9" xfId="3" applyFont="1" applyFill="1" applyBorder="1" applyAlignment="1">
      <alignment horizontal="center"/>
    </xf>
    <xf numFmtId="0" fontId="11" fillId="4" borderId="13" xfId="3" applyFont="1" applyFill="1" applyBorder="1" applyAlignment="1">
      <alignment horizontal="center"/>
    </xf>
    <xf numFmtId="3" fontId="12" fillId="0" borderId="4" xfId="3" applyNumberFormat="1" applyFont="1" applyBorder="1"/>
    <xf numFmtId="0" fontId="11" fillId="5" borderId="4" xfId="3" applyFont="1" applyFill="1" applyBorder="1"/>
    <xf numFmtId="0" fontId="4" fillId="0" borderId="0" xfId="3" applyAlignment="1">
      <alignment wrapText="1"/>
    </xf>
    <xf numFmtId="3" fontId="11" fillId="0" borderId="4" xfId="3" applyNumberFormat="1" applyFont="1" applyBorder="1"/>
    <xf numFmtId="4" fontId="11" fillId="0" borderId="4" xfId="3" applyNumberFormat="1" applyFont="1" applyBorder="1"/>
    <xf numFmtId="0" fontId="12" fillId="0" borderId="4" xfId="3" applyFont="1" applyBorder="1"/>
    <xf numFmtId="0" fontId="11" fillId="0" borderId="4" xfId="3" applyFont="1" applyBorder="1"/>
    <xf numFmtId="164" fontId="12" fillId="0" borderId="4" xfId="3" applyNumberFormat="1" applyFont="1" applyBorder="1"/>
    <xf numFmtId="2" fontId="11" fillId="0" borderId="4" xfId="3" applyNumberFormat="1" applyFont="1" applyBorder="1"/>
    <xf numFmtId="164" fontId="14" fillId="0" borderId="4" xfId="4" applyNumberFormat="1" applyFont="1" applyBorder="1" applyAlignment="1">
      <alignment horizontal="right" vertical="center" wrapText="1"/>
    </xf>
    <xf numFmtId="0" fontId="11" fillId="5" borderId="13" xfId="3" applyFont="1" applyFill="1" applyBorder="1"/>
    <xf numFmtId="0" fontId="11" fillId="0" borderId="13" xfId="3" applyFont="1" applyBorder="1"/>
    <xf numFmtId="3" fontId="11" fillId="0" borderId="13" xfId="3" applyNumberFormat="1" applyFont="1" applyBorder="1"/>
    <xf numFmtId="0" fontId="15" fillId="2" borderId="4" xfId="2" applyFont="1" applyFill="1" applyBorder="1" applyAlignment="1">
      <alignment horizontal="center"/>
    </xf>
    <xf numFmtId="0" fontId="15" fillId="0" borderId="0" xfId="2" applyFont="1" applyAlignment="1">
      <alignment horizontal="center"/>
    </xf>
    <xf numFmtId="0" fontId="16" fillId="0" borderId="18" xfId="2" applyFont="1" applyBorder="1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1" applyFont="1"/>
    <xf numFmtId="0" fontId="8" fillId="0" borderId="4" xfId="2" applyFont="1" applyBorder="1" applyAlignment="1">
      <alignment horizontal="left"/>
    </xf>
    <xf numFmtId="0" fontId="11" fillId="3" borderId="9" xfId="3" applyFont="1" applyFill="1" applyBorder="1" applyAlignment="1">
      <alignment horizontal="center" vertical="center" wrapText="1"/>
    </xf>
    <xf numFmtId="0" fontId="10" fillId="3" borderId="10" xfId="3" applyFont="1" applyFill="1" applyBorder="1" applyAlignment="1">
      <alignment horizontal="center" vertical="center"/>
    </xf>
    <xf numFmtId="0" fontId="10" fillId="3" borderId="12" xfId="3" applyFont="1" applyFill="1" applyBorder="1" applyAlignment="1">
      <alignment horizontal="center" vertical="center"/>
    </xf>
    <xf numFmtId="0" fontId="12" fillId="0" borderId="14" xfId="3" applyFont="1" applyBorder="1"/>
    <xf numFmtId="164" fontId="18" fillId="0" borderId="4" xfId="0" applyNumberFormat="1" applyFont="1" applyBorder="1" applyAlignment="1">
      <alignment vertical="center" wrapText="1"/>
    </xf>
    <xf numFmtId="0" fontId="19" fillId="5" borderId="4" xfId="3" applyFont="1" applyFill="1" applyBorder="1"/>
    <xf numFmtId="0" fontId="11" fillId="0" borderId="14" xfId="3" applyFont="1" applyBorder="1"/>
    <xf numFmtId="164" fontId="20" fillId="0" borderId="4" xfId="0" applyNumberFormat="1" applyFont="1" applyBorder="1" applyAlignment="1" applyProtection="1">
      <alignment vertical="center" wrapText="1"/>
      <protection locked="0"/>
    </xf>
    <xf numFmtId="2" fontId="19" fillId="0" borderId="4" xfId="3" applyNumberFormat="1" applyFont="1" applyBorder="1"/>
    <xf numFmtId="0" fontId="19" fillId="0" borderId="4" xfId="3" applyFont="1" applyBorder="1"/>
    <xf numFmtId="2" fontId="20" fillId="0" borderId="4" xfId="4" applyNumberFormat="1" applyFont="1" applyBorder="1" applyAlignment="1">
      <alignment vertical="center" wrapText="1"/>
    </xf>
    <xf numFmtId="3" fontId="19" fillId="0" borderId="4" xfId="3" applyNumberFormat="1" applyFont="1" applyBorder="1"/>
    <xf numFmtId="0" fontId="12" fillId="0" borderId="13" xfId="3" applyFont="1" applyBorder="1"/>
    <xf numFmtId="164" fontId="18" fillId="7" borderId="4" xfId="0" applyNumberFormat="1" applyFont="1" applyFill="1" applyBorder="1" applyAlignment="1">
      <alignment vertical="center" wrapText="1"/>
    </xf>
    <xf numFmtId="0" fontId="8" fillId="0" borderId="0" xfId="2" applyFont="1" applyAlignment="1">
      <alignment vertical="top"/>
    </xf>
    <xf numFmtId="0" fontId="3" fillId="0" borderId="0" xfId="2" applyFont="1" applyAlignment="1">
      <alignment vertical="top"/>
    </xf>
    <xf numFmtId="3" fontId="14" fillId="7" borderId="4" xfId="4" applyNumberFormat="1" applyFont="1" applyFill="1" applyBorder="1" applyAlignment="1">
      <alignment horizontal="right" vertical="center"/>
    </xf>
    <xf numFmtId="3" fontId="18" fillId="7" borderId="4" xfId="4" applyNumberFormat="1" applyFont="1" applyFill="1" applyBorder="1" applyAlignment="1">
      <alignment horizontal="right" vertical="center"/>
    </xf>
    <xf numFmtId="0" fontId="21" fillId="5" borderId="17" xfId="3" applyFont="1" applyFill="1" applyBorder="1"/>
    <xf numFmtId="0" fontId="21" fillId="5" borderId="13" xfId="3" applyFont="1" applyFill="1" applyBorder="1"/>
    <xf numFmtId="0" fontId="21" fillId="5" borderId="14" xfId="3" applyFont="1" applyFill="1" applyBorder="1"/>
    <xf numFmtId="164" fontId="18" fillId="0" borderId="4" xfId="4" applyNumberFormat="1" applyFont="1" applyBorder="1" applyAlignment="1">
      <alignment horizontal="right" vertical="center"/>
    </xf>
    <xf numFmtId="3" fontId="22" fillId="7" borderId="4" xfId="4" applyNumberFormat="1" applyFont="1" applyFill="1" applyBorder="1" applyAlignment="1" applyProtection="1">
      <alignment horizontal="right" vertical="center"/>
      <protection locked="0"/>
    </xf>
    <xf numFmtId="3" fontId="20" fillId="7" borderId="4" xfId="4" applyNumberFormat="1" applyFont="1" applyFill="1" applyBorder="1" applyAlignment="1">
      <alignment horizontal="right" vertical="center"/>
    </xf>
    <xf numFmtId="4" fontId="24" fillId="0" borderId="4" xfId="5" applyNumberFormat="1" applyFont="1" applyFill="1" applyBorder="1" applyAlignment="1" applyProtection="1">
      <alignment horizontal="right" vertical="center"/>
    </xf>
    <xf numFmtId="3" fontId="21" fillId="0" borderId="16" xfId="3" applyNumberFormat="1" applyFont="1" applyBorder="1"/>
    <xf numFmtId="0" fontId="21" fillId="0" borderId="16" xfId="3" applyFont="1" applyBorder="1"/>
    <xf numFmtId="0" fontId="11" fillId="0" borderId="16" xfId="3" applyFont="1" applyBorder="1"/>
    <xf numFmtId="0" fontId="21" fillId="0" borderId="13" xfId="3" applyFont="1" applyBorder="1"/>
    <xf numFmtId="0" fontId="11" fillId="0" borderId="9" xfId="3" applyFont="1" applyBorder="1"/>
    <xf numFmtId="0" fontId="21" fillId="0" borderId="9" xfId="3" applyFont="1" applyBorder="1"/>
    <xf numFmtId="0" fontId="21" fillId="0" borderId="17" xfId="3" applyFont="1" applyBorder="1"/>
    <xf numFmtId="164" fontId="18" fillId="7" borderId="4" xfId="4" applyNumberFormat="1" applyFont="1" applyFill="1" applyBorder="1" applyAlignment="1">
      <alignment horizontal="right" vertical="center"/>
    </xf>
    <xf numFmtId="164" fontId="18" fillId="7" borderId="1" xfId="4" applyNumberFormat="1" applyFont="1" applyFill="1" applyBorder="1" applyAlignment="1">
      <alignment horizontal="right" vertical="center"/>
    </xf>
    <xf numFmtId="0" fontId="21" fillId="0" borderId="12" xfId="3" applyFont="1" applyBorder="1"/>
    <xf numFmtId="0" fontId="21" fillId="0" borderId="10" xfId="3" applyFont="1" applyBorder="1"/>
    <xf numFmtId="0" fontId="21" fillId="0" borderId="14" xfId="3" applyFont="1" applyBorder="1"/>
    <xf numFmtId="3" fontId="22" fillId="9" borderId="4" xfId="4" applyNumberFormat="1" applyFont="1" applyFill="1" applyBorder="1" applyAlignment="1">
      <alignment horizontal="right" vertical="center"/>
    </xf>
    <xf numFmtId="3" fontId="20" fillId="9" borderId="4" xfId="4" applyNumberFormat="1" applyFont="1" applyFill="1" applyBorder="1" applyAlignment="1">
      <alignment horizontal="right" vertical="center"/>
    </xf>
    <xf numFmtId="3" fontId="22" fillId="9" borderId="4" xfId="4" applyNumberFormat="1" applyFont="1" applyFill="1" applyBorder="1" applyAlignment="1" applyProtection="1">
      <alignment horizontal="right" vertical="center"/>
      <protection locked="0"/>
    </xf>
    <xf numFmtId="3" fontId="20" fillId="9" borderId="4" xfId="4" applyNumberFormat="1" applyFont="1" applyFill="1" applyBorder="1" applyAlignment="1" applyProtection="1">
      <alignment horizontal="right" vertical="center"/>
      <protection locked="0"/>
    </xf>
    <xf numFmtId="0" fontId="3" fillId="2" borderId="4" xfId="2" applyFont="1" applyFill="1" applyBorder="1" applyAlignment="1">
      <alignment horizontal="center"/>
    </xf>
    <xf numFmtId="0" fontId="3" fillId="0" borderId="22" xfId="2" applyFont="1" applyBorder="1" applyAlignment="1">
      <alignment horizontal="center" vertical="top"/>
    </xf>
    <xf numFmtId="0" fontId="3" fillId="0" borderId="23" xfId="2" applyFont="1" applyBorder="1" applyAlignment="1">
      <alignment horizontal="center" vertical="top"/>
    </xf>
    <xf numFmtId="0" fontId="3" fillId="0" borderId="24" xfId="2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7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64" fontId="25" fillId="0" borderId="4" xfId="0" applyNumberFormat="1" applyFont="1" applyBorder="1" applyAlignment="1">
      <alignment vertical="center"/>
    </xf>
    <xf numFmtId="0" fontId="11" fillId="5" borderId="9" xfId="3" applyFont="1" applyFill="1" applyBorder="1"/>
    <xf numFmtId="0" fontId="12" fillId="0" borderId="14" xfId="3" applyFont="1" applyBorder="1" applyAlignment="1">
      <alignment wrapText="1"/>
    </xf>
    <xf numFmtId="0" fontId="11" fillId="0" borderId="6" xfId="3" applyFont="1" applyBorder="1"/>
    <xf numFmtId="0" fontId="11" fillId="0" borderId="8" xfId="3" applyFont="1" applyBorder="1"/>
    <xf numFmtId="0" fontId="11" fillId="5" borderId="16" xfId="3" applyFont="1" applyFill="1" applyBorder="1"/>
    <xf numFmtId="0" fontId="12" fillId="0" borderId="13" xfId="3" applyFont="1" applyBorder="1" applyAlignment="1">
      <alignment wrapText="1"/>
    </xf>
    <xf numFmtId="0" fontId="4" fillId="0" borderId="0" xfId="3"/>
    <xf numFmtId="3" fontId="11" fillId="0" borderId="13" xfId="3" applyNumberFormat="1" applyFont="1" applyBorder="1" applyAlignment="1">
      <alignment horizontal="right"/>
    </xf>
    <xf numFmtId="0" fontId="1" fillId="0" borderId="0" xfId="6"/>
    <xf numFmtId="0" fontId="5" fillId="0" borderId="0" xfId="6" applyFont="1" applyAlignment="1">
      <alignment vertical="top" wrapText="1"/>
    </xf>
    <xf numFmtId="0" fontId="27" fillId="8" borderId="25" xfId="6" applyFont="1" applyFill="1" applyBorder="1" applyAlignment="1">
      <alignment horizontal="center" vertical="center" wrapText="1"/>
    </xf>
    <xf numFmtId="0" fontId="27" fillId="8" borderId="26" xfId="6" applyFont="1" applyFill="1" applyBorder="1" applyAlignment="1">
      <alignment horizontal="center" vertical="center" wrapText="1"/>
    </xf>
    <xf numFmtId="0" fontId="27" fillId="0" borderId="0" xfId="6" applyFont="1" applyAlignment="1">
      <alignment horizontal="center"/>
    </xf>
    <xf numFmtId="0" fontId="1" fillId="0" borderId="25" xfId="6" applyBorder="1" applyAlignment="1">
      <alignment vertical="center" wrapText="1"/>
    </xf>
    <xf numFmtId="0" fontId="1" fillId="0" borderId="25" xfId="6" applyBorder="1"/>
    <xf numFmtId="0" fontId="1" fillId="0" borderId="27" xfId="6" applyBorder="1" applyAlignment="1">
      <alignment vertical="center" wrapText="1"/>
    </xf>
    <xf numFmtId="0" fontId="1" fillId="0" borderId="27" xfId="6" applyBorder="1"/>
    <xf numFmtId="0" fontId="1" fillId="0" borderId="28" xfId="6" applyBorder="1" applyAlignment="1">
      <alignment vertical="center" wrapText="1"/>
    </xf>
    <xf numFmtId="0" fontId="1" fillId="0" borderId="28" xfId="6" applyBorder="1"/>
    <xf numFmtId="0" fontId="6" fillId="0" borderId="27" xfId="1" applyBorder="1" applyAlignment="1">
      <alignment horizontal="right"/>
    </xf>
    <xf numFmtId="0" fontId="6" fillId="0" borderId="25" xfId="1" applyBorder="1" applyAlignment="1">
      <alignment horizontal="left"/>
    </xf>
    <xf numFmtId="0" fontId="28" fillId="0" borderId="27" xfId="6" applyFont="1" applyBorder="1"/>
    <xf numFmtId="0" fontId="1" fillId="0" borderId="27" xfId="6" applyBorder="1" applyAlignment="1">
      <alignment horizontal="left"/>
    </xf>
    <xf numFmtId="0" fontId="6" fillId="0" borderId="27" xfId="1" applyBorder="1" applyAlignment="1">
      <alignment horizontal="left"/>
    </xf>
    <xf numFmtId="0" fontId="1" fillId="0" borderId="27" xfId="7" applyBorder="1" applyAlignment="1">
      <alignment horizontal="right"/>
    </xf>
    <xf numFmtId="0" fontId="28" fillId="0" borderId="27" xfId="7" applyFont="1" applyBorder="1"/>
    <xf numFmtId="0" fontId="1" fillId="0" borderId="27" xfId="7" applyBorder="1"/>
    <xf numFmtId="0" fontId="6" fillId="0" borderId="28" xfId="1" applyBorder="1" applyAlignment="1">
      <alignment horizontal="right"/>
    </xf>
    <xf numFmtId="0" fontId="1" fillId="0" borderId="28" xfId="7" applyBorder="1"/>
    <xf numFmtId="0" fontId="23" fillId="0" borderId="0" xfId="8" applyAlignment="1">
      <alignment vertical="top"/>
    </xf>
    <xf numFmtId="0" fontId="27" fillId="0" borderId="0" xfId="6" applyFont="1"/>
    <xf numFmtId="0" fontId="12" fillId="9" borderId="17" xfId="3" applyFont="1" applyFill="1" applyBorder="1" applyAlignment="1">
      <alignment horizontal="left"/>
    </xf>
    <xf numFmtId="0" fontId="19" fillId="9" borderId="4" xfId="3" applyFont="1" applyFill="1" applyBorder="1"/>
    <xf numFmtId="2" fontId="19" fillId="9" borderId="4" xfId="3" applyNumberFormat="1" applyFont="1" applyFill="1" applyBorder="1"/>
    <xf numFmtId="3" fontId="18" fillId="9" borderId="4" xfId="4" applyNumberFormat="1" applyFont="1" applyFill="1" applyBorder="1" applyAlignment="1">
      <alignment horizontal="right" vertical="center"/>
    </xf>
    <xf numFmtId="164" fontId="18" fillId="9" borderId="4" xfId="4" applyNumberFormat="1" applyFont="1" applyFill="1" applyBorder="1" applyAlignment="1">
      <alignment horizontal="right" vertical="center"/>
    </xf>
    <xf numFmtId="4" fontId="24" fillId="9" borderId="4" xfId="5" applyNumberFormat="1" applyFont="1" applyFill="1" applyBorder="1" applyAlignment="1" applyProtection="1">
      <alignment horizontal="right" vertical="center"/>
    </xf>
    <xf numFmtId="0" fontId="21" fillId="9" borderId="16" xfId="3" applyFont="1" applyFill="1" applyBorder="1"/>
    <xf numFmtId="0" fontId="21" fillId="11" borderId="13" xfId="3" applyFont="1" applyFill="1" applyBorder="1"/>
    <xf numFmtId="0" fontId="21" fillId="9" borderId="13" xfId="3" applyFont="1" applyFill="1" applyBorder="1"/>
    <xf numFmtId="0" fontId="21" fillId="9" borderId="9" xfId="3" applyFont="1" applyFill="1" applyBorder="1"/>
    <xf numFmtId="0" fontId="11" fillId="9" borderId="13" xfId="3" applyFont="1" applyFill="1" applyBorder="1"/>
    <xf numFmtId="164" fontId="25" fillId="9" borderId="4" xfId="0" applyNumberFormat="1" applyFont="1" applyFill="1" applyBorder="1" applyAlignment="1">
      <alignment vertical="center"/>
    </xf>
    <xf numFmtId="0" fontId="11" fillId="9" borderId="16" xfId="3" applyFont="1" applyFill="1" applyBorder="1"/>
    <xf numFmtId="0" fontId="11" fillId="9" borderId="9" xfId="3" applyFont="1" applyFill="1" applyBorder="1"/>
    <xf numFmtId="0" fontId="11" fillId="11" borderId="9" xfId="3" applyFont="1" applyFill="1" applyBorder="1"/>
    <xf numFmtId="0" fontId="11" fillId="11" borderId="13" xfId="3" applyFont="1" applyFill="1" applyBorder="1"/>
    <xf numFmtId="0" fontId="19" fillId="12" borderId="4" xfId="3" applyFont="1" applyFill="1" applyBorder="1"/>
    <xf numFmtId="0" fontId="19" fillId="0" borderId="4" xfId="3" applyFont="1" applyFill="1" applyBorder="1"/>
    <xf numFmtId="0" fontId="11" fillId="0" borderId="13" xfId="3" applyFont="1" applyFill="1" applyBorder="1"/>
    <xf numFmtId="0" fontId="21" fillId="0" borderId="13" xfId="3" applyFont="1" applyFill="1" applyBorder="1"/>
    <xf numFmtId="2" fontId="20" fillId="0" borderId="4" xfId="3" applyNumberFormat="1" applyFont="1" applyBorder="1"/>
    <xf numFmtId="0" fontId="20" fillId="9" borderId="4" xfId="3" applyFont="1" applyFill="1" applyBorder="1"/>
    <xf numFmtId="0" fontId="21" fillId="9" borderId="17" xfId="3" applyFont="1" applyFill="1" applyBorder="1"/>
    <xf numFmtId="164" fontId="18" fillId="0" borderId="4" xfId="4" applyNumberFormat="1" applyFont="1" applyFill="1" applyBorder="1" applyAlignment="1">
      <alignment horizontal="right" vertical="center"/>
    </xf>
    <xf numFmtId="0" fontId="21" fillId="0" borderId="16" xfId="3" applyFont="1" applyFill="1" applyBorder="1"/>
    <xf numFmtId="0" fontId="21" fillId="9" borderId="14" xfId="3" applyFont="1" applyFill="1" applyBorder="1"/>
    <xf numFmtId="4" fontId="20" fillId="9" borderId="4" xfId="4" applyNumberFormat="1" applyFont="1" applyFill="1" applyBorder="1" applyAlignment="1">
      <alignment horizontal="right" vertical="center"/>
    </xf>
    <xf numFmtId="0" fontId="31" fillId="9" borderId="16" xfId="3" applyFont="1" applyFill="1" applyBorder="1"/>
    <xf numFmtId="0" fontId="5" fillId="0" borderId="4" xfId="2" applyFont="1" applyBorder="1" applyAlignment="1">
      <alignment horizontal="left"/>
    </xf>
    <xf numFmtId="0" fontId="8" fillId="0" borderId="4" xfId="2" applyFont="1" applyBorder="1" applyAlignment="1">
      <alignment horizontal="center"/>
    </xf>
    <xf numFmtId="0" fontId="11" fillId="8" borderId="9" xfId="3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3"/>
    <xf numFmtId="0" fontId="21" fillId="7" borderId="13" xfId="3" applyFont="1" applyFill="1" applyBorder="1"/>
    <xf numFmtId="3" fontId="21" fillId="9" borderId="16" xfId="3" applyNumberFormat="1" applyFont="1" applyFill="1" applyBorder="1"/>
    <xf numFmtId="2" fontId="19" fillId="0" borderId="4" xfId="3" applyNumberFormat="1" applyFont="1" applyFill="1" applyBorder="1" applyAlignment="1">
      <alignment horizontal="right"/>
    </xf>
    <xf numFmtId="3" fontId="11" fillId="5" borderId="4" xfId="3" applyNumberFormat="1" applyFont="1" applyFill="1" applyBorder="1"/>
    <xf numFmtId="164" fontId="3" fillId="0" borderId="4" xfId="0" applyNumberFormat="1" applyFont="1" applyBorder="1" applyAlignment="1">
      <alignment vertical="center" wrapText="1"/>
    </xf>
    <xf numFmtId="0" fontId="32" fillId="5" borderId="4" xfId="3" applyFont="1" applyFill="1" applyBorder="1"/>
    <xf numFmtId="0" fontId="21" fillId="0" borderId="8" xfId="3" applyFont="1" applyFill="1" applyBorder="1"/>
    <xf numFmtId="0" fontId="21" fillId="0" borderId="9" xfId="3" applyFont="1" applyFill="1" applyBorder="1"/>
    <xf numFmtId="0" fontId="21" fillId="0" borderId="6" xfId="3" applyFont="1" applyFill="1" applyBorder="1"/>
    <xf numFmtId="0" fontId="27" fillId="10" borderId="29" xfId="6" applyFont="1" applyFill="1" applyBorder="1" applyAlignment="1">
      <alignment horizontal="center"/>
    </xf>
    <xf numFmtId="0" fontId="27" fillId="10" borderId="0" xfId="6" applyFont="1" applyFill="1" applyAlignment="1">
      <alignment horizontal="center"/>
    </xf>
    <xf numFmtId="0" fontId="27" fillId="10" borderId="30" xfId="6" applyFont="1" applyFill="1" applyBorder="1" applyAlignment="1">
      <alignment horizontal="center"/>
    </xf>
    <xf numFmtId="0" fontId="29" fillId="0" borderId="0" xfId="8" applyFont="1" applyAlignment="1">
      <alignment horizontal="left" vertical="top" wrapText="1"/>
    </xf>
    <xf numFmtId="0" fontId="26" fillId="0" borderId="0" xfId="6" applyFont="1" applyAlignment="1">
      <alignment horizontal="center" vertical="top" wrapText="1"/>
    </xf>
    <xf numFmtId="0" fontId="11" fillId="0" borderId="14" xfId="3" applyFont="1" applyBorder="1" applyAlignment="1">
      <alignment horizontal="left"/>
    </xf>
    <xf numFmtId="0" fontId="11" fillId="0" borderId="17" xfId="3" applyFont="1" applyBorder="1" applyAlignment="1">
      <alignment horizontal="left"/>
    </xf>
    <xf numFmtId="0" fontId="11" fillId="0" borderId="15" xfId="3" applyFont="1" applyBorder="1" applyAlignment="1">
      <alignment horizontal="left"/>
    </xf>
    <xf numFmtId="0" fontId="11" fillId="0" borderId="14" xfId="3" applyFont="1" applyBorder="1" applyAlignment="1">
      <alignment horizontal="left" wrapText="1"/>
    </xf>
    <xf numFmtId="0" fontId="11" fillId="0" borderId="15" xfId="3" applyFont="1" applyBorder="1" applyAlignment="1">
      <alignment horizontal="left" wrapText="1"/>
    </xf>
    <xf numFmtId="0" fontId="12" fillId="0" borderId="13" xfId="3" applyFont="1" applyBorder="1"/>
    <xf numFmtId="0" fontId="12" fillId="0" borderId="15" xfId="3" applyFont="1" applyBorder="1"/>
    <xf numFmtId="0" fontId="12" fillId="6" borderId="16" xfId="3" applyFont="1" applyFill="1" applyBorder="1"/>
    <xf numFmtId="0" fontId="12" fillId="0" borderId="14" xfId="3" applyFont="1" applyBorder="1" applyAlignment="1">
      <alignment horizontal="left"/>
    </xf>
    <xf numFmtId="0" fontId="12" fillId="0" borderId="15" xfId="3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4" xfId="2" applyFont="1" applyBorder="1" applyAlignment="1">
      <alignment horizontal="left"/>
    </xf>
    <xf numFmtId="0" fontId="8" fillId="0" borderId="1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0" fillId="3" borderId="6" xfId="3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horizontal="center" vertical="center"/>
    </xf>
    <xf numFmtId="0" fontId="10" fillId="3" borderId="10" xfId="3" applyFont="1" applyFill="1" applyBorder="1" applyAlignment="1">
      <alignment horizontal="center" vertical="center"/>
    </xf>
    <xf numFmtId="0" fontId="10" fillId="3" borderId="11" xfId="3" applyFont="1" applyFill="1" applyBorder="1" applyAlignment="1">
      <alignment horizontal="center" vertical="center"/>
    </xf>
    <xf numFmtId="0" fontId="10" fillId="3" borderId="12" xfId="3" applyFont="1" applyFill="1" applyBorder="1" applyAlignment="1">
      <alignment horizontal="center" vertical="center"/>
    </xf>
    <xf numFmtId="0" fontId="11" fillId="0" borderId="17" xfId="3" applyFont="1" applyBorder="1" applyAlignment="1">
      <alignment horizontal="left" wrapText="1"/>
    </xf>
    <xf numFmtId="0" fontId="12" fillId="6" borderId="13" xfId="3" applyFont="1" applyFill="1" applyBorder="1"/>
    <xf numFmtId="0" fontId="12" fillId="0" borderId="17" xfId="3" applyFont="1" applyBorder="1" applyAlignment="1">
      <alignment horizontal="left"/>
    </xf>
    <xf numFmtId="0" fontId="10" fillId="3" borderId="19" xfId="3" applyFont="1" applyFill="1" applyBorder="1" applyAlignment="1">
      <alignment horizontal="center" vertical="center"/>
    </xf>
    <xf numFmtId="0" fontId="10" fillId="3" borderId="20" xfId="3" applyFont="1" applyFill="1" applyBorder="1" applyAlignment="1">
      <alignment horizontal="center" vertical="center"/>
    </xf>
    <xf numFmtId="0" fontId="11" fillId="3" borderId="9" xfId="3" applyFont="1" applyFill="1" applyBorder="1" applyAlignment="1">
      <alignment horizontal="center" vertical="center" wrapText="1"/>
    </xf>
    <xf numFmtId="0" fontId="11" fillId="3" borderId="21" xfId="3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center" vertical="center" wrapText="1"/>
    </xf>
    <xf numFmtId="0" fontId="11" fillId="3" borderId="7" xfId="3" applyFont="1" applyFill="1" applyBorder="1" applyAlignment="1">
      <alignment horizontal="center" vertical="center" wrapText="1"/>
    </xf>
    <xf numFmtId="0" fontId="11" fillId="3" borderId="8" xfId="3" applyFont="1" applyFill="1" applyBorder="1" applyAlignment="1">
      <alignment horizontal="center" vertical="center" wrapText="1"/>
    </xf>
    <xf numFmtId="0" fontId="11" fillId="8" borderId="9" xfId="3" applyFont="1" applyFill="1" applyBorder="1" applyAlignment="1">
      <alignment horizontal="center" vertical="center" wrapText="1"/>
    </xf>
    <xf numFmtId="0" fontId="11" fillId="8" borderId="7" xfId="3" applyFont="1" applyFill="1" applyBorder="1" applyAlignment="1">
      <alignment horizontal="center" vertical="center" wrapText="1"/>
    </xf>
    <xf numFmtId="0" fontId="11" fillId="8" borderId="8" xfId="3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3"/>
  </cellXfs>
  <cellStyles count="9">
    <cellStyle name="Hyperlink" xfId="1" builtinId="8"/>
    <cellStyle name="Normal" xfId="0" builtinId="0"/>
    <cellStyle name="Normal 11" xfId="8"/>
    <cellStyle name="Normal 16 2" xfId="2"/>
    <cellStyle name="Normal 2 12" xfId="3"/>
    <cellStyle name="Normal 3 2" xfId="7"/>
    <cellStyle name="Normal 3 7" xfId="6"/>
    <cellStyle name="Normal_Assets Final" xfId="4"/>
    <cellStyle name="Percent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26812</xdr:colOff>
      <xdr:row>2</xdr:row>
      <xdr:rowOff>23813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8799652-87E4-4643-95CC-F8AE61DC38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1"/>
          <a:ext cx="607837" cy="4048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20433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6DBFA83-A3F0-4C4E-9D47-4E494097E8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82408" cy="3238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20433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9CEB9F9-2F57-48EC-BAA8-5297505984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82408" cy="3238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20433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DE078D0-C371-4F13-8435-77203739C6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82408" cy="3238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20433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ACBE40D-F161-46EB-99EB-B7A67DB707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82408" cy="3238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20433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149446E-F3AE-4372-AA41-78ADDA6CBE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82408" cy="3238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20433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A5F92D5-DD53-4E18-8765-CB8831A0AC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82408" cy="3238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20433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256234B-7D02-4042-BADC-127F0A0EF3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82408" cy="3238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529167</xdr:colOff>
      <xdr:row>1</xdr:row>
      <xdr:rowOff>159179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1A57810-C17E-4439-83DC-699CA8EC95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29167" cy="32110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559595</xdr:colOff>
      <xdr:row>2</xdr:row>
      <xdr:rowOff>22670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1C770B92-5D9D-4AA2-9D49-851B1D173E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59594" cy="37509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529167</xdr:colOff>
      <xdr:row>1</xdr:row>
      <xdr:rowOff>130604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312F8BC-E066-4A61-AD11-AA0790DE50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29167" cy="29252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559595</xdr:colOff>
      <xdr:row>1</xdr:row>
      <xdr:rowOff>184595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7ABF042E-A213-4684-865D-AA8B5B3A32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59594" cy="34652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529167</xdr:colOff>
      <xdr:row>1</xdr:row>
      <xdr:rowOff>130604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3016AF0-568F-4020-AFB4-CEF15DFA96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29167" cy="29252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559595</xdr:colOff>
      <xdr:row>1</xdr:row>
      <xdr:rowOff>184595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34999DAD-FA36-4D99-AAF8-35BC9D5034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59594" cy="346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26812</xdr:colOff>
      <xdr:row>2</xdr:row>
      <xdr:rowOff>23813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85E330D-3542-4BE5-B2AA-3E1AFBB052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1"/>
          <a:ext cx="607837" cy="40481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529167</xdr:colOff>
      <xdr:row>1</xdr:row>
      <xdr:rowOff>130604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7FA94E5-67C4-463F-9D81-CC5C015FC9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29167" cy="29252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559595</xdr:colOff>
      <xdr:row>1</xdr:row>
      <xdr:rowOff>184595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DFDEBAF-DCA5-4BDB-9EC6-2113F9DE6E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59594" cy="34652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529167</xdr:colOff>
      <xdr:row>1</xdr:row>
      <xdr:rowOff>130604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A5671B9-1657-4C3B-B3D7-532FAAFAFB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29167" cy="29252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559595</xdr:colOff>
      <xdr:row>1</xdr:row>
      <xdr:rowOff>184595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0CACB47-8800-44F9-8531-0D6DA36EC8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59594" cy="34652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529167</xdr:colOff>
      <xdr:row>1</xdr:row>
      <xdr:rowOff>130604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86EA7F5-99E1-4B09-8662-7BF9713A28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29167" cy="29252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559595</xdr:colOff>
      <xdr:row>1</xdr:row>
      <xdr:rowOff>184595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CFAFA4F-AB6E-403C-8499-8B8A70E1E8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59594" cy="34652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529167</xdr:colOff>
      <xdr:row>1</xdr:row>
      <xdr:rowOff>130604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33BA38E-A4E7-4709-A658-03C783789A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29167" cy="29252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559595</xdr:colOff>
      <xdr:row>1</xdr:row>
      <xdr:rowOff>184595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3834F55-F09F-40BC-8B30-415C6FFF85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59594" cy="34652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529167</xdr:colOff>
      <xdr:row>1</xdr:row>
      <xdr:rowOff>130604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D9A20B4-0FFD-4C49-B4B3-30F88A0DAE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29167" cy="29252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559595</xdr:colOff>
      <xdr:row>1</xdr:row>
      <xdr:rowOff>184595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4A602C54-9187-4C8A-A390-3F0EE9E69D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59594" cy="34652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130604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B8A499E-1F59-4ADB-B874-D95AD4970A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9252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564358</xdr:colOff>
      <xdr:row>2</xdr:row>
      <xdr:rowOff>2033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54D9E3E-9A44-4B5B-92C9-C7A2FCBB8B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35445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102029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785A6C5-7A4D-4A44-9C5F-E74DB9D767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6395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564358</xdr:colOff>
      <xdr:row>1</xdr:row>
      <xdr:rowOff>156020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8E32AA19-332F-46F2-8D70-CBE8F3CB01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31794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102029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40DEFF6-600F-49CC-B390-E5932A8F85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6395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564358</xdr:colOff>
      <xdr:row>1</xdr:row>
      <xdr:rowOff>156020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97F1A810-3E24-426A-ADDC-739E212909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31794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102029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85E1E21-20C9-4224-8583-B3B3F86325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6395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564358</xdr:colOff>
      <xdr:row>1</xdr:row>
      <xdr:rowOff>156020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FC8817E0-F276-45A9-84DD-90E6CEF338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31794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102029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B7D6A9E-6D8F-4CBD-93BA-80033810C5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6395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564358</xdr:colOff>
      <xdr:row>1</xdr:row>
      <xdr:rowOff>156020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91CE67D8-1A91-4C22-A8EC-459B7FCF32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3179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26812</xdr:colOff>
      <xdr:row>2</xdr:row>
      <xdr:rowOff>23813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5C4945A-D4F6-44E9-AFB2-37F14B11A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1"/>
          <a:ext cx="607837" cy="404812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102029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DB4BC69-11FC-42D9-86CE-9C3631F1B1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6395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564358</xdr:colOff>
      <xdr:row>1</xdr:row>
      <xdr:rowOff>156020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5DA085F3-AD7B-4455-B874-129F28C888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31794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102029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C7356ED-10D8-4878-925D-85003B8C2F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6395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564358</xdr:colOff>
      <xdr:row>1</xdr:row>
      <xdr:rowOff>156020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FD559D45-8790-4CAE-8D69-379271C983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31794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102029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692221F-CE91-4CC5-879A-672CC36825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6395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564358</xdr:colOff>
      <xdr:row>1</xdr:row>
      <xdr:rowOff>156020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AB219EA-9260-4452-BF77-D088698C22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317945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73454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E3A58AB-A803-4C3F-986D-611FEB38F6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353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2383</xdr:colOff>
      <xdr:row>1</xdr:row>
      <xdr:rowOff>127445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13BF1C6-15D2-4A70-9D7B-9A5DC4677D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28937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73454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6AD589B-FD29-4630-96A3-F66671F236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353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2383</xdr:colOff>
      <xdr:row>1</xdr:row>
      <xdr:rowOff>127445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798B791B-B00A-411E-9F13-F605F5924A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28937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73454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3FF25C8-B0C7-44C5-8CFB-4AA564AA17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353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2383</xdr:colOff>
      <xdr:row>1</xdr:row>
      <xdr:rowOff>127445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B8A469C-76EB-4C13-B633-E308FA102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28937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73454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8FBE5B0-B44B-4088-9D8D-E125A500BF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353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2383</xdr:colOff>
      <xdr:row>1</xdr:row>
      <xdr:rowOff>127445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44A64D2-DF53-41A3-8EA8-EB3B9C45E3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28937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73454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9209D05-A476-4C29-87ED-52C311ADBA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353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2383</xdr:colOff>
      <xdr:row>1</xdr:row>
      <xdr:rowOff>127445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F66B5ED-5415-492F-B613-BFDFB9E14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28937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73454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77D9557-F2A0-4D23-B412-2D38055646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353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2383</xdr:colOff>
      <xdr:row>1</xdr:row>
      <xdr:rowOff>127445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43DA4D18-D0C3-4043-AF38-EA463E3CEE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28937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73454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2046661-826C-4899-B22F-A19EA95C44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353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2383</xdr:colOff>
      <xdr:row>1</xdr:row>
      <xdr:rowOff>127445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1D62C3C-98D9-4FB7-A6CA-336352CC58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2893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26812</xdr:colOff>
      <xdr:row>2</xdr:row>
      <xdr:rowOff>23813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150BF4B-CA20-4589-993B-CDF93E8C41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1"/>
          <a:ext cx="607837" cy="404812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533930</xdr:colOff>
      <xdr:row>1</xdr:row>
      <xdr:rowOff>73454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210C1DE-F417-479F-8203-57627535DA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33930" cy="2353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2383</xdr:colOff>
      <xdr:row>1</xdr:row>
      <xdr:rowOff>127445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7C6DDF3-874D-4965-8AA6-D842682D53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1" y="0"/>
          <a:ext cx="564357" cy="2893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26812</xdr:colOff>
      <xdr:row>2</xdr:row>
      <xdr:rowOff>23813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C117253-5930-481F-8C7A-CE712AA5ED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1"/>
          <a:ext cx="607837" cy="4048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26812</xdr:colOff>
      <xdr:row>2</xdr:row>
      <xdr:rowOff>23813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6CB42F9-DC49-4598-A97E-C361E1F4F7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1"/>
          <a:ext cx="607837" cy="4048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26812</xdr:colOff>
      <xdr:row>2</xdr:row>
      <xdr:rowOff>23813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7ED6B0C-A70D-4060-84F2-EBBBDAD162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1"/>
          <a:ext cx="607837" cy="404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26812</xdr:colOff>
      <xdr:row>2</xdr:row>
      <xdr:rowOff>23813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B1AEFD4-2125-4E2B-9C03-EFF1F021A9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1"/>
          <a:ext cx="607837" cy="4048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20433</xdr:colOff>
      <xdr:row>2</xdr:row>
      <xdr:rowOff>-1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7A1526F-ED7D-49CC-8323-ABB19FFE2F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8" t="520" r="24348" b="42726"/>
        <a:stretch/>
      </xdr:blipFill>
      <xdr:spPr>
        <a:xfrm>
          <a:off x="0" y="0"/>
          <a:ext cx="582408" cy="352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anina.gafic/Downloads/7_obrasci_uz_odluku_o_izvj_koje_banka_dostavlja_agenciji_prema_stand_izvj_okviru_corep_LKY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led obrazaca"/>
      <sheetName val="BFBiH-FBA"/>
      <sheetName val="C 01.00"/>
      <sheetName val="C 02.00"/>
      <sheetName val="C 03.00"/>
      <sheetName val="C 04.00"/>
      <sheetName val="C 07.00.a 001"/>
      <sheetName val="C 07.00.a 002"/>
      <sheetName val="C 07.00.a 003"/>
      <sheetName val="C 07.00.a 004"/>
      <sheetName val="C 07.00.a 005"/>
      <sheetName val="C 07.00.a 006"/>
      <sheetName val="C 07.00.a 007"/>
      <sheetName val="C 07.00.a 008"/>
      <sheetName val="C 07.00.a 009"/>
      <sheetName val="C 07.00.a 010"/>
      <sheetName val="C 07.00.a 011"/>
      <sheetName val="C 07.00.a 012"/>
      <sheetName val="C 07.00.a 013"/>
      <sheetName val="C 07.00.a 014"/>
      <sheetName val="C 07.00.a 015"/>
      <sheetName val="C 07.00.a 016"/>
      <sheetName val="C 07.00.a 017"/>
      <sheetName val="C 07.00.b 001"/>
      <sheetName val="C 07.00.b 002"/>
      <sheetName val="C 07.00.b 003"/>
      <sheetName val="C 07.00.b 004"/>
      <sheetName val="C 07.00.b 005"/>
      <sheetName val="C 07.00.b 006"/>
      <sheetName val="C 07.00.b 007"/>
      <sheetName val="C 07.00.b 008"/>
      <sheetName val="C 07.00.b 009"/>
      <sheetName val="C 07.00.b 010"/>
      <sheetName val="C 07.00.b 011"/>
      <sheetName val="C 07.00.b 012"/>
      <sheetName val="C 07.00.b 013"/>
      <sheetName val="C 07.00.b 014"/>
      <sheetName val="C 07.00.b 015"/>
      <sheetName val="C 07.00.b 016"/>
      <sheetName val="C 07.00.b 017"/>
      <sheetName val="C 07.00.c 001"/>
      <sheetName val="C 07.00.c 002"/>
      <sheetName val="C 07.00.c 003"/>
      <sheetName val="C 07.00.c 004"/>
      <sheetName val="C 07.00.c 007"/>
      <sheetName val="C 07.00.c 008"/>
      <sheetName val="C 07.00.c 009"/>
      <sheetName val="C 07.00.d 001"/>
      <sheetName val="C 07.00.d 002"/>
      <sheetName val="C 07.00.d 003"/>
      <sheetName val="C 07.00.d 004"/>
      <sheetName val="C 07.00.d 007"/>
      <sheetName val="C 07.00.d 008"/>
      <sheetName val="C 07.00.d 009"/>
      <sheetName val="C 11.00 "/>
      <sheetName val="C 16.00"/>
      <sheetName val="C 17.00"/>
      <sheetName val="C 18.00 001"/>
      <sheetName val="C 18.00 002"/>
      <sheetName val="C 18.00 003"/>
      <sheetName val="C 18.00 004"/>
      <sheetName val="C 18.00 005"/>
      <sheetName val="C 18.00 006"/>
      <sheetName val="C 18.00 007"/>
      <sheetName val="C 18.00 008"/>
      <sheetName val="C 18.00 009"/>
      <sheetName val="C 18.00 010"/>
      <sheetName val="C 18.00 011"/>
      <sheetName val="C 18.00 012"/>
      <sheetName val="C 18.00 013"/>
      <sheetName val="C 18.00 014"/>
      <sheetName val="C 18.00 015"/>
      <sheetName val="C 18.00 016"/>
      <sheetName val="C 18.00 017"/>
      <sheetName val="C 18.00 018"/>
      <sheetName val="C 18.00 019"/>
      <sheetName val="C 18.00 020"/>
      <sheetName val="C 18.00 021"/>
      <sheetName val="C 18.00 022"/>
      <sheetName val="C 18.00 023"/>
      <sheetName val="C 18.00 024"/>
      <sheetName val="C 18.00 025"/>
      <sheetName val=" C21.00 001"/>
      <sheetName val="C 21.00 002"/>
      <sheetName val="C 21.00 003"/>
      <sheetName val="C 21.00 004"/>
      <sheetName val="C 21.00 005"/>
      <sheetName val="C 21.00 006"/>
      <sheetName val="C 21.00 007"/>
      <sheetName val="C 21.00 008"/>
      <sheetName val="C 21.00 009"/>
      <sheetName val="C 21.00 010"/>
      <sheetName val="C 21.00 011"/>
      <sheetName val="C 21.00 012"/>
      <sheetName val="C 21.00 013"/>
      <sheetName val="C 21.00 014"/>
      <sheetName val="C 21.00 015"/>
      <sheetName val="C 21.00 016"/>
      <sheetName val="C 21.00 017"/>
      <sheetName val="C 21.00 018"/>
      <sheetName val="C 21.00 019"/>
      <sheetName val="C 21.00 020"/>
      <sheetName val="C 21.00 021"/>
      <sheetName val="C 21.00 022"/>
      <sheetName val="C 21.00 023"/>
      <sheetName val="C 21.00 024"/>
      <sheetName val="C 21.00 025"/>
      <sheetName val="C 21.00 026"/>
      <sheetName val="C 22.00"/>
      <sheetName val="C 23.00"/>
      <sheetName val="C 47.00"/>
      <sheetName val="C 26.00"/>
      <sheetName val="C 27.00"/>
      <sheetName val="C 28.00"/>
      <sheetName val="C 29.00"/>
      <sheetName val="C 72.00.a"/>
      <sheetName val="C 72.00.w 001"/>
      <sheetName val="C 72.00.w 002"/>
      <sheetName val="C 72.00.w 003"/>
      <sheetName val="C 72.00.w 004"/>
      <sheetName val="C 72.00.w 005"/>
      <sheetName val="C 72.00.w 006"/>
      <sheetName val="C 72.00.w 007"/>
      <sheetName val="C 73.00.a"/>
      <sheetName val="C 73.00.w 001"/>
      <sheetName val="C 73.00.w 002"/>
      <sheetName val="C 73.00.w 003"/>
      <sheetName val="C 73.00.w 004"/>
      <sheetName val="C 73.00.w 005"/>
      <sheetName val="C 73.00.w 006"/>
      <sheetName val="C 73.00.w 007"/>
      <sheetName val="C 74.00.a"/>
      <sheetName val="C 74.00.w 001"/>
      <sheetName val="C 74.00.w 002"/>
      <sheetName val="C 74.00.w 003"/>
      <sheetName val="C 74.00.w 004"/>
      <sheetName val="C 74.00.w 005"/>
      <sheetName val="C 74.00.w 006"/>
      <sheetName val="C 74.00.w 007"/>
      <sheetName val="C 75.00.a "/>
      <sheetName val="C 75.00.w 001"/>
      <sheetName val="C 75.00.w 002"/>
      <sheetName val="C 75.00.w 003"/>
      <sheetName val="C 75.00.w 004"/>
      <sheetName val="C 75.00.w 005"/>
      <sheetName val="C 75.00.w 006"/>
      <sheetName val="C 75.00.w 007"/>
      <sheetName val="C 76.00.a"/>
      <sheetName val="C 76.00.w 001"/>
      <sheetName val="C 76.00.w 002"/>
      <sheetName val="C 76.00.w 003"/>
      <sheetName val="C 76.00.w 004"/>
      <sheetName val="C 76.00.w 005"/>
      <sheetName val="C 76.00.w 006"/>
      <sheetName val="C 76.00.w 0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>
        <row r="14">
          <cell r="F14">
            <v>0</v>
          </cell>
        </row>
        <row r="27">
          <cell r="F27">
            <v>0</v>
          </cell>
        </row>
        <row r="29">
          <cell r="F29">
            <v>0</v>
          </cell>
        </row>
        <row r="32">
          <cell r="F32">
            <v>0</v>
          </cell>
        </row>
        <row r="34">
          <cell r="F34">
            <v>0</v>
          </cell>
        </row>
        <row r="41">
          <cell r="F41">
            <v>0</v>
          </cell>
        </row>
        <row r="42">
          <cell r="F42">
            <v>0</v>
          </cell>
        </row>
        <row r="58">
          <cell r="F58">
            <v>0</v>
          </cell>
        </row>
      </sheetData>
      <sheetData sheetId="116">
        <row r="14">
          <cell r="F14">
            <v>0</v>
          </cell>
        </row>
        <row r="27">
          <cell r="F27">
            <v>0</v>
          </cell>
        </row>
        <row r="29">
          <cell r="F29">
            <v>0</v>
          </cell>
        </row>
        <row r="32">
          <cell r="F32">
            <v>0</v>
          </cell>
        </row>
        <row r="34">
          <cell r="F34">
            <v>0</v>
          </cell>
        </row>
        <row r="41">
          <cell r="F41">
            <v>0</v>
          </cell>
        </row>
        <row r="42">
          <cell r="F42">
            <v>0</v>
          </cell>
        </row>
        <row r="58">
          <cell r="F58">
            <v>0</v>
          </cell>
        </row>
      </sheetData>
      <sheetData sheetId="117">
        <row r="14">
          <cell r="F14">
            <v>0</v>
          </cell>
        </row>
        <row r="27">
          <cell r="F27">
            <v>0</v>
          </cell>
        </row>
        <row r="29">
          <cell r="F29">
            <v>0</v>
          </cell>
        </row>
        <row r="32">
          <cell r="F32">
            <v>0</v>
          </cell>
        </row>
        <row r="34">
          <cell r="F34">
            <v>0</v>
          </cell>
        </row>
        <row r="41">
          <cell r="F41">
            <v>0</v>
          </cell>
        </row>
        <row r="42">
          <cell r="F42">
            <v>0</v>
          </cell>
        </row>
        <row r="58">
          <cell r="F58">
            <v>0</v>
          </cell>
        </row>
      </sheetData>
      <sheetData sheetId="118">
        <row r="14">
          <cell r="F14">
            <v>0</v>
          </cell>
        </row>
        <row r="27">
          <cell r="F27">
            <v>0</v>
          </cell>
        </row>
        <row r="29">
          <cell r="F29">
            <v>0</v>
          </cell>
        </row>
        <row r="32">
          <cell r="F32">
            <v>0</v>
          </cell>
        </row>
        <row r="34">
          <cell r="F34">
            <v>0</v>
          </cell>
        </row>
        <row r="41">
          <cell r="F41">
            <v>0</v>
          </cell>
        </row>
        <row r="42">
          <cell r="F42">
            <v>0</v>
          </cell>
        </row>
        <row r="58">
          <cell r="F58">
            <v>0</v>
          </cell>
        </row>
      </sheetData>
      <sheetData sheetId="119">
        <row r="14">
          <cell r="F14">
            <v>0</v>
          </cell>
        </row>
        <row r="27">
          <cell r="F27">
            <v>0</v>
          </cell>
        </row>
        <row r="29">
          <cell r="F29">
            <v>0</v>
          </cell>
        </row>
        <row r="32">
          <cell r="F32">
            <v>0</v>
          </cell>
        </row>
        <row r="34">
          <cell r="F34">
            <v>0</v>
          </cell>
        </row>
        <row r="41">
          <cell r="F41">
            <v>0</v>
          </cell>
        </row>
        <row r="42">
          <cell r="F42">
            <v>0</v>
          </cell>
        </row>
        <row r="58">
          <cell r="F58">
            <v>0</v>
          </cell>
        </row>
      </sheetData>
      <sheetData sheetId="120">
        <row r="14">
          <cell r="F14">
            <v>0</v>
          </cell>
        </row>
        <row r="27">
          <cell r="F27">
            <v>0</v>
          </cell>
        </row>
        <row r="29">
          <cell r="F29">
            <v>0</v>
          </cell>
        </row>
        <row r="32">
          <cell r="F32">
            <v>0</v>
          </cell>
        </row>
        <row r="34">
          <cell r="F34">
            <v>0</v>
          </cell>
        </row>
        <row r="41">
          <cell r="F41">
            <v>0</v>
          </cell>
        </row>
        <row r="42">
          <cell r="F42">
            <v>0</v>
          </cell>
        </row>
        <row r="58">
          <cell r="F58">
            <v>0</v>
          </cell>
        </row>
      </sheetData>
      <sheetData sheetId="121">
        <row r="14">
          <cell r="F14">
            <v>0</v>
          </cell>
        </row>
        <row r="27">
          <cell r="F27">
            <v>0</v>
          </cell>
        </row>
        <row r="29">
          <cell r="F29">
            <v>0</v>
          </cell>
        </row>
        <row r="32">
          <cell r="F32">
            <v>0</v>
          </cell>
        </row>
        <row r="34">
          <cell r="F34">
            <v>0</v>
          </cell>
        </row>
        <row r="41">
          <cell r="F41">
            <v>0</v>
          </cell>
        </row>
        <row r="42">
          <cell r="F42">
            <v>0</v>
          </cell>
        </row>
        <row r="58">
          <cell r="F58">
            <v>0</v>
          </cell>
        </row>
      </sheetData>
      <sheetData sheetId="122">
        <row r="14">
          <cell r="F14">
            <v>0</v>
          </cell>
        </row>
        <row r="27">
          <cell r="F27">
            <v>0</v>
          </cell>
        </row>
        <row r="29">
          <cell r="F29">
            <v>0</v>
          </cell>
        </row>
        <row r="32">
          <cell r="F32">
            <v>0</v>
          </cell>
        </row>
        <row r="34">
          <cell r="F34">
            <v>0</v>
          </cell>
        </row>
        <row r="41">
          <cell r="F41">
            <v>0</v>
          </cell>
        </row>
        <row r="42">
          <cell r="F42">
            <v>0</v>
          </cell>
        </row>
        <row r="58">
          <cell r="F58">
            <v>0</v>
          </cell>
        </row>
      </sheetData>
      <sheetData sheetId="123">
        <row r="13">
          <cell r="G13">
            <v>0</v>
          </cell>
        </row>
        <row r="104">
          <cell r="C104">
            <v>0</v>
          </cell>
        </row>
        <row r="106">
          <cell r="E106">
            <v>0</v>
          </cell>
        </row>
        <row r="107">
          <cell r="E107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5">
          <cell r="E115">
            <v>0</v>
          </cell>
        </row>
        <row r="116">
          <cell r="E116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</sheetData>
      <sheetData sheetId="124">
        <row r="13">
          <cell r="G13">
            <v>0</v>
          </cell>
        </row>
        <row r="104">
          <cell r="C104">
            <v>0</v>
          </cell>
        </row>
        <row r="106">
          <cell r="E106">
            <v>0</v>
          </cell>
        </row>
        <row r="107">
          <cell r="E107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5">
          <cell r="E115">
            <v>0</v>
          </cell>
        </row>
        <row r="116">
          <cell r="E116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</sheetData>
      <sheetData sheetId="125">
        <row r="13">
          <cell r="G13">
            <v>0</v>
          </cell>
        </row>
        <row r="104">
          <cell r="C104">
            <v>0</v>
          </cell>
        </row>
        <row r="106">
          <cell r="E106">
            <v>0</v>
          </cell>
        </row>
        <row r="107">
          <cell r="E107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5">
          <cell r="E115">
            <v>0</v>
          </cell>
        </row>
        <row r="116">
          <cell r="E116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</sheetData>
      <sheetData sheetId="126">
        <row r="13">
          <cell r="G13">
            <v>0</v>
          </cell>
        </row>
        <row r="104">
          <cell r="C104">
            <v>0</v>
          </cell>
        </row>
        <row r="106">
          <cell r="E106">
            <v>0</v>
          </cell>
        </row>
        <row r="107">
          <cell r="E107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5">
          <cell r="E115">
            <v>0</v>
          </cell>
        </row>
        <row r="116">
          <cell r="E116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</sheetData>
      <sheetData sheetId="127">
        <row r="13">
          <cell r="G13">
            <v>0</v>
          </cell>
        </row>
        <row r="104">
          <cell r="C104">
            <v>0</v>
          </cell>
        </row>
        <row r="106">
          <cell r="E106">
            <v>0</v>
          </cell>
        </row>
        <row r="107">
          <cell r="E107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5">
          <cell r="E115">
            <v>0</v>
          </cell>
        </row>
        <row r="116">
          <cell r="E116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</sheetData>
      <sheetData sheetId="128">
        <row r="13">
          <cell r="G13">
            <v>0</v>
          </cell>
        </row>
        <row r="104">
          <cell r="C104">
            <v>0</v>
          </cell>
        </row>
        <row r="106">
          <cell r="E106">
            <v>0</v>
          </cell>
        </row>
        <row r="107">
          <cell r="E107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5">
          <cell r="E115">
            <v>0</v>
          </cell>
        </row>
        <row r="116">
          <cell r="E116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</sheetData>
      <sheetData sheetId="129">
        <row r="13">
          <cell r="G13">
            <v>0</v>
          </cell>
        </row>
        <row r="104">
          <cell r="C104">
            <v>0</v>
          </cell>
        </row>
        <row r="106">
          <cell r="E106">
            <v>0</v>
          </cell>
        </row>
        <row r="107">
          <cell r="E107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5">
          <cell r="E115">
            <v>0</v>
          </cell>
        </row>
        <row r="116">
          <cell r="E116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</sheetData>
      <sheetData sheetId="130">
        <row r="13">
          <cell r="G13">
            <v>0</v>
          </cell>
        </row>
        <row r="104">
          <cell r="C104">
            <v>0</v>
          </cell>
        </row>
        <row r="106">
          <cell r="E106">
            <v>0</v>
          </cell>
        </row>
        <row r="107">
          <cell r="E107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5">
          <cell r="E115">
            <v>0</v>
          </cell>
        </row>
        <row r="116">
          <cell r="E116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</sheetData>
      <sheetData sheetId="131">
        <row r="13">
          <cell r="O13">
            <v>0</v>
          </cell>
          <cell r="P13">
            <v>0</v>
          </cell>
          <cell r="Q13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L41">
            <v>0</v>
          </cell>
          <cell r="M41">
            <v>0</v>
          </cell>
        </row>
        <row r="42">
          <cell r="L42">
            <v>0</v>
          </cell>
          <cell r="M42">
            <v>0</v>
          </cell>
        </row>
        <row r="43">
          <cell r="L43">
            <v>0</v>
          </cell>
          <cell r="M43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  <sheetData sheetId="132">
        <row r="13">
          <cell r="O13">
            <v>0</v>
          </cell>
          <cell r="P13">
            <v>0</v>
          </cell>
          <cell r="Q13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</row>
        <row r="42">
          <cell r="L42">
            <v>0</v>
          </cell>
          <cell r="M42">
            <v>0</v>
          </cell>
        </row>
        <row r="43">
          <cell r="L43">
            <v>0</v>
          </cell>
          <cell r="M43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  <sheetData sheetId="133">
        <row r="13">
          <cell r="O13">
            <v>0</v>
          </cell>
          <cell r="P13">
            <v>0</v>
          </cell>
          <cell r="Q13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</row>
        <row r="42">
          <cell r="L42">
            <v>0</v>
          </cell>
          <cell r="M42">
            <v>0</v>
          </cell>
        </row>
        <row r="43">
          <cell r="L43">
            <v>0</v>
          </cell>
          <cell r="M43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  <sheetData sheetId="134">
        <row r="13">
          <cell r="O13">
            <v>0</v>
          </cell>
          <cell r="P13">
            <v>0</v>
          </cell>
          <cell r="Q13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</row>
        <row r="42">
          <cell r="L42">
            <v>0</v>
          </cell>
          <cell r="M42">
            <v>0</v>
          </cell>
        </row>
        <row r="43">
          <cell r="L43">
            <v>0</v>
          </cell>
          <cell r="M43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  <sheetData sheetId="135">
        <row r="13">
          <cell r="O13">
            <v>0</v>
          </cell>
          <cell r="P13">
            <v>0</v>
          </cell>
          <cell r="Q13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</row>
        <row r="42">
          <cell r="L42">
            <v>0</v>
          </cell>
          <cell r="M42">
            <v>0</v>
          </cell>
        </row>
        <row r="43">
          <cell r="L43">
            <v>0</v>
          </cell>
          <cell r="M43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  <sheetData sheetId="136">
        <row r="13">
          <cell r="O13">
            <v>0</v>
          </cell>
          <cell r="P13">
            <v>0</v>
          </cell>
          <cell r="Q13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</row>
        <row r="42">
          <cell r="L42">
            <v>0</v>
          </cell>
          <cell r="M42">
            <v>0</v>
          </cell>
        </row>
        <row r="43">
          <cell r="L43">
            <v>0</v>
          </cell>
          <cell r="M43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  <sheetData sheetId="137">
        <row r="13">
          <cell r="O13">
            <v>0</v>
          </cell>
          <cell r="P13">
            <v>0</v>
          </cell>
          <cell r="Q13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</row>
        <row r="42">
          <cell r="L42">
            <v>0</v>
          </cell>
          <cell r="M42">
            <v>0</v>
          </cell>
        </row>
        <row r="43">
          <cell r="L43">
            <v>0</v>
          </cell>
          <cell r="M43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  <sheetData sheetId="138">
        <row r="13">
          <cell r="O13">
            <v>0</v>
          </cell>
          <cell r="P13">
            <v>0</v>
          </cell>
          <cell r="Q13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</row>
        <row r="42">
          <cell r="L42">
            <v>0</v>
          </cell>
          <cell r="M42">
            <v>0</v>
          </cell>
        </row>
        <row r="43">
          <cell r="L43">
            <v>0</v>
          </cell>
          <cell r="M43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  <sheetData sheetId="139">
        <row r="14">
          <cell r="D14">
            <v>0</v>
          </cell>
          <cell r="L14">
            <v>0</v>
          </cell>
        </row>
        <row r="15">
          <cell r="F15">
            <v>0</v>
          </cell>
          <cell r="N15">
            <v>0</v>
          </cell>
        </row>
        <row r="16">
          <cell r="F16">
            <v>0</v>
          </cell>
          <cell r="N16">
            <v>0</v>
          </cell>
        </row>
        <row r="17">
          <cell r="F17">
            <v>0</v>
          </cell>
          <cell r="N17">
            <v>0</v>
          </cell>
        </row>
        <row r="18">
          <cell r="F18">
            <v>0</v>
          </cell>
          <cell r="N18">
            <v>0</v>
          </cell>
        </row>
        <row r="19">
          <cell r="F19">
            <v>0</v>
          </cell>
          <cell r="N19">
            <v>0</v>
          </cell>
        </row>
        <row r="20">
          <cell r="F20">
            <v>0</v>
          </cell>
          <cell r="N20">
            <v>0</v>
          </cell>
        </row>
        <row r="21">
          <cell r="F21">
            <v>0</v>
          </cell>
          <cell r="N21">
            <v>0</v>
          </cell>
        </row>
        <row r="23">
          <cell r="D23">
            <v>0</v>
          </cell>
          <cell r="L23">
            <v>0</v>
          </cell>
        </row>
        <row r="24">
          <cell r="F24">
            <v>0</v>
          </cell>
          <cell r="N24">
            <v>0</v>
          </cell>
        </row>
        <row r="25">
          <cell r="F25">
            <v>0</v>
          </cell>
          <cell r="N25">
            <v>0</v>
          </cell>
        </row>
        <row r="26">
          <cell r="F26">
            <v>0</v>
          </cell>
          <cell r="N26">
            <v>0</v>
          </cell>
        </row>
        <row r="27">
          <cell r="F27">
            <v>0</v>
          </cell>
          <cell r="N27">
            <v>0</v>
          </cell>
        </row>
        <row r="28">
          <cell r="F28">
            <v>0</v>
          </cell>
          <cell r="N28">
            <v>0</v>
          </cell>
        </row>
        <row r="29">
          <cell r="F29">
            <v>0</v>
          </cell>
          <cell r="N29">
            <v>0</v>
          </cell>
        </row>
        <row r="30">
          <cell r="F30">
            <v>0</v>
          </cell>
          <cell r="N30">
            <v>0</v>
          </cell>
        </row>
        <row r="32">
          <cell r="D32">
            <v>0</v>
          </cell>
          <cell r="L32">
            <v>0</v>
          </cell>
        </row>
        <row r="33">
          <cell r="F33">
            <v>0</v>
          </cell>
          <cell r="N33">
            <v>0</v>
          </cell>
        </row>
        <row r="34">
          <cell r="F34">
            <v>0</v>
          </cell>
          <cell r="N34">
            <v>0</v>
          </cell>
        </row>
        <row r="35">
          <cell r="F35">
            <v>0</v>
          </cell>
          <cell r="N35">
            <v>0</v>
          </cell>
        </row>
        <row r="36">
          <cell r="F36">
            <v>0</v>
          </cell>
          <cell r="N36">
            <v>0</v>
          </cell>
        </row>
        <row r="37">
          <cell r="F37">
            <v>0</v>
          </cell>
          <cell r="N37">
            <v>0</v>
          </cell>
        </row>
        <row r="38">
          <cell r="F38">
            <v>0</v>
          </cell>
          <cell r="N38">
            <v>0</v>
          </cell>
        </row>
        <row r="39">
          <cell r="F39">
            <v>0</v>
          </cell>
          <cell r="N39">
            <v>0</v>
          </cell>
        </row>
        <row r="41">
          <cell r="D41">
            <v>0</v>
          </cell>
          <cell r="L41">
            <v>0</v>
          </cell>
        </row>
        <row r="42">
          <cell r="F42">
            <v>0</v>
          </cell>
          <cell r="N42">
            <v>0</v>
          </cell>
        </row>
        <row r="43">
          <cell r="F43">
            <v>0</v>
          </cell>
          <cell r="N43">
            <v>0</v>
          </cell>
        </row>
        <row r="44">
          <cell r="F44">
            <v>0</v>
          </cell>
          <cell r="N44">
            <v>0</v>
          </cell>
        </row>
        <row r="45">
          <cell r="F45">
            <v>0</v>
          </cell>
          <cell r="N45">
            <v>0</v>
          </cell>
        </row>
        <row r="46">
          <cell r="F46">
            <v>0</v>
          </cell>
          <cell r="N46">
            <v>0</v>
          </cell>
        </row>
        <row r="47">
          <cell r="F47">
            <v>0</v>
          </cell>
          <cell r="N47">
            <v>0</v>
          </cell>
        </row>
        <row r="48">
          <cell r="F48">
            <v>0</v>
          </cell>
          <cell r="N48">
            <v>0</v>
          </cell>
        </row>
        <row r="50">
          <cell r="D50">
            <v>0</v>
          </cell>
          <cell r="L50">
            <v>0</v>
          </cell>
        </row>
        <row r="51">
          <cell r="F51">
            <v>0</v>
          </cell>
          <cell r="N51">
            <v>0</v>
          </cell>
        </row>
        <row r="52">
          <cell r="F52">
            <v>0</v>
          </cell>
          <cell r="N52">
            <v>0</v>
          </cell>
        </row>
        <row r="53">
          <cell r="F53">
            <v>0</v>
          </cell>
          <cell r="N53">
            <v>0</v>
          </cell>
        </row>
        <row r="54">
          <cell r="F54">
            <v>0</v>
          </cell>
          <cell r="N54">
            <v>0</v>
          </cell>
        </row>
        <row r="55">
          <cell r="F55">
            <v>0</v>
          </cell>
          <cell r="N55">
            <v>0</v>
          </cell>
        </row>
        <row r="56">
          <cell r="F56">
            <v>0</v>
          </cell>
          <cell r="N56">
            <v>0</v>
          </cell>
        </row>
        <row r="57">
          <cell r="F57">
            <v>0</v>
          </cell>
          <cell r="N57">
            <v>0</v>
          </cell>
        </row>
        <row r="59">
          <cell r="D59">
            <v>0</v>
          </cell>
          <cell r="L59">
            <v>0</v>
          </cell>
        </row>
        <row r="60">
          <cell r="F60">
            <v>0</v>
          </cell>
          <cell r="N60">
            <v>0</v>
          </cell>
        </row>
        <row r="61">
          <cell r="F61">
            <v>0</v>
          </cell>
          <cell r="N61">
            <v>0</v>
          </cell>
        </row>
        <row r="62">
          <cell r="F62">
            <v>0</v>
          </cell>
          <cell r="N62">
            <v>0</v>
          </cell>
        </row>
        <row r="63">
          <cell r="F63">
            <v>0</v>
          </cell>
          <cell r="N63">
            <v>0</v>
          </cell>
        </row>
        <row r="64">
          <cell r="F64">
            <v>0</v>
          </cell>
          <cell r="N64">
            <v>0</v>
          </cell>
        </row>
        <row r="65">
          <cell r="F65">
            <v>0</v>
          </cell>
          <cell r="N65">
            <v>0</v>
          </cell>
        </row>
        <row r="66">
          <cell r="F66">
            <v>0</v>
          </cell>
          <cell r="N66">
            <v>0</v>
          </cell>
        </row>
        <row r="68">
          <cell r="D68">
            <v>0</v>
          </cell>
          <cell r="L68">
            <v>0</v>
          </cell>
        </row>
        <row r="69">
          <cell r="F69">
            <v>0</v>
          </cell>
          <cell r="N69">
            <v>0</v>
          </cell>
        </row>
        <row r="70">
          <cell r="F70">
            <v>0</v>
          </cell>
          <cell r="N70">
            <v>0</v>
          </cell>
        </row>
        <row r="71">
          <cell r="F71">
            <v>0</v>
          </cell>
          <cell r="N71">
            <v>0</v>
          </cell>
        </row>
        <row r="72">
          <cell r="F72">
            <v>0</v>
          </cell>
          <cell r="N72">
            <v>0</v>
          </cell>
        </row>
        <row r="73">
          <cell r="F73">
            <v>0</v>
          </cell>
          <cell r="N73">
            <v>0</v>
          </cell>
        </row>
        <row r="74">
          <cell r="F74">
            <v>0</v>
          </cell>
          <cell r="N74">
            <v>0</v>
          </cell>
        </row>
        <row r="75">
          <cell r="F75">
            <v>0</v>
          </cell>
          <cell r="N75">
            <v>0</v>
          </cell>
        </row>
        <row r="78">
          <cell r="F78">
            <v>0</v>
          </cell>
          <cell r="N78">
            <v>0</v>
          </cell>
        </row>
        <row r="79">
          <cell r="F79">
            <v>0</v>
          </cell>
          <cell r="N79">
            <v>0</v>
          </cell>
        </row>
        <row r="80">
          <cell r="F80">
            <v>0</v>
          </cell>
          <cell r="N80">
            <v>0</v>
          </cell>
        </row>
        <row r="81">
          <cell r="F81">
            <v>0</v>
          </cell>
          <cell r="N81">
            <v>0</v>
          </cell>
        </row>
        <row r="82">
          <cell r="F82">
            <v>0</v>
          </cell>
          <cell r="N82">
            <v>0</v>
          </cell>
        </row>
        <row r="83">
          <cell r="F83">
            <v>0</v>
          </cell>
          <cell r="N83">
            <v>0</v>
          </cell>
        </row>
        <row r="84">
          <cell r="F84">
            <v>0</v>
          </cell>
          <cell r="N84">
            <v>0</v>
          </cell>
        </row>
      </sheetData>
      <sheetData sheetId="140">
        <row r="14">
          <cell r="D14">
            <v>0</v>
          </cell>
          <cell r="L14">
            <v>0</v>
          </cell>
        </row>
        <row r="15">
          <cell r="F15">
            <v>0</v>
          </cell>
          <cell r="N15">
            <v>0</v>
          </cell>
        </row>
        <row r="24">
          <cell r="F24">
            <v>0</v>
          </cell>
          <cell r="N24">
            <v>0</v>
          </cell>
        </row>
        <row r="33">
          <cell r="F33">
            <v>0</v>
          </cell>
          <cell r="N33">
            <v>0</v>
          </cell>
        </row>
        <row r="42">
          <cell r="F42">
            <v>0</v>
          </cell>
          <cell r="N42">
            <v>0</v>
          </cell>
        </row>
        <row r="51">
          <cell r="F51">
            <v>0</v>
          </cell>
          <cell r="N51">
            <v>0</v>
          </cell>
        </row>
        <row r="60">
          <cell r="F60">
            <v>0</v>
          </cell>
          <cell r="N60">
            <v>0</v>
          </cell>
        </row>
        <row r="69">
          <cell r="F69">
            <v>0</v>
          </cell>
          <cell r="N69">
            <v>0</v>
          </cell>
        </row>
        <row r="78">
          <cell r="F78">
            <v>0</v>
          </cell>
          <cell r="N78">
            <v>0</v>
          </cell>
        </row>
      </sheetData>
      <sheetData sheetId="141">
        <row r="14">
          <cell r="D14">
            <v>0</v>
          </cell>
          <cell r="L14">
            <v>0</v>
          </cell>
        </row>
        <row r="15">
          <cell r="F15">
            <v>0</v>
          </cell>
          <cell r="N15">
            <v>0</v>
          </cell>
        </row>
        <row r="24">
          <cell r="F24">
            <v>0</v>
          </cell>
          <cell r="N24">
            <v>0</v>
          </cell>
        </row>
        <row r="33">
          <cell r="F33">
            <v>0</v>
          </cell>
          <cell r="N33">
            <v>0</v>
          </cell>
        </row>
        <row r="42">
          <cell r="F42">
            <v>0</v>
          </cell>
          <cell r="N42">
            <v>0</v>
          </cell>
        </row>
        <row r="51">
          <cell r="F51">
            <v>0</v>
          </cell>
          <cell r="N51">
            <v>0</v>
          </cell>
        </row>
        <row r="60">
          <cell r="F60">
            <v>0</v>
          </cell>
          <cell r="N60">
            <v>0</v>
          </cell>
        </row>
        <row r="69">
          <cell r="F69">
            <v>0</v>
          </cell>
          <cell r="N69">
            <v>0</v>
          </cell>
        </row>
        <row r="78">
          <cell r="F78">
            <v>0</v>
          </cell>
          <cell r="N78">
            <v>0</v>
          </cell>
        </row>
      </sheetData>
      <sheetData sheetId="142">
        <row r="14">
          <cell r="D14">
            <v>0</v>
          </cell>
          <cell r="L14">
            <v>0</v>
          </cell>
        </row>
        <row r="15">
          <cell r="F15">
            <v>0</v>
          </cell>
          <cell r="N15">
            <v>0</v>
          </cell>
        </row>
        <row r="24">
          <cell r="F24">
            <v>0</v>
          </cell>
          <cell r="N24">
            <v>0</v>
          </cell>
        </row>
        <row r="33">
          <cell r="F33">
            <v>0</v>
          </cell>
          <cell r="N33">
            <v>0</v>
          </cell>
        </row>
        <row r="42">
          <cell r="F42">
            <v>0</v>
          </cell>
          <cell r="N42">
            <v>0</v>
          </cell>
        </row>
        <row r="51">
          <cell r="F51">
            <v>0</v>
          </cell>
          <cell r="N51">
            <v>0</v>
          </cell>
        </row>
        <row r="60">
          <cell r="F60">
            <v>0</v>
          </cell>
          <cell r="N60">
            <v>0</v>
          </cell>
        </row>
        <row r="69">
          <cell r="F69">
            <v>0</v>
          </cell>
          <cell r="N69">
            <v>0</v>
          </cell>
        </row>
        <row r="78">
          <cell r="F78">
            <v>0</v>
          </cell>
          <cell r="N78">
            <v>0</v>
          </cell>
        </row>
      </sheetData>
      <sheetData sheetId="143">
        <row r="14">
          <cell r="D14">
            <v>0</v>
          </cell>
          <cell r="L14">
            <v>0</v>
          </cell>
        </row>
        <row r="15">
          <cell r="F15">
            <v>0</v>
          </cell>
          <cell r="N15">
            <v>0</v>
          </cell>
        </row>
        <row r="24">
          <cell r="F24">
            <v>0</v>
          </cell>
          <cell r="N24">
            <v>0</v>
          </cell>
        </row>
        <row r="33">
          <cell r="F33">
            <v>0</v>
          </cell>
          <cell r="N33">
            <v>0</v>
          </cell>
        </row>
        <row r="42">
          <cell r="F42">
            <v>0</v>
          </cell>
          <cell r="N42">
            <v>0</v>
          </cell>
        </row>
        <row r="51">
          <cell r="F51">
            <v>0</v>
          </cell>
          <cell r="N51">
            <v>0</v>
          </cell>
        </row>
        <row r="60">
          <cell r="F60">
            <v>0</v>
          </cell>
          <cell r="N60">
            <v>0</v>
          </cell>
        </row>
        <row r="69">
          <cell r="F69">
            <v>0</v>
          </cell>
          <cell r="N69">
            <v>0</v>
          </cell>
        </row>
        <row r="78">
          <cell r="F78">
            <v>0</v>
          </cell>
          <cell r="N78">
            <v>0</v>
          </cell>
        </row>
      </sheetData>
      <sheetData sheetId="144">
        <row r="14">
          <cell r="D14">
            <v>0</v>
          </cell>
          <cell r="L14">
            <v>0</v>
          </cell>
        </row>
        <row r="15">
          <cell r="F15">
            <v>0</v>
          </cell>
          <cell r="N15">
            <v>0</v>
          </cell>
        </row>
        <row r="24">
          <cell r="F24">
            <v>0</v>
          </cell>
          <cell r="N24">
            <v>0</v>
          </cell>
        </row>
        <row r="33">
          <cell r="F33">
            <v>0</v>
          </cell>
          <cell r="N33">
            <v>0</v>
          </cell>
        </row>
        <row r="42">
          <cell r="F42">
            <v>0</v>
          </cell>
          <cell r="N42">
            <v>0</v>
          </cell>
        </row>
        <row r="51">
          <cell r="F51">
            <v>0</v>
          </cell>
          <cell r="N51">
            <v>0</v>
          </cell>
        </row>
        <row r="60">
          <cell r="F60">
            <v>0</v>
          </cell>
          <cell r="N60">
            <v>0</v>
          </cell>
        </row>
        <row r="69">
          <cell r="F69">
            <v>0</v>
          </cell>
          <cell r="N69">
            <v>0</v>
          </cell>
        </row>
        <row r="78">
          <cell r="F78">
            <v>0</v>
          </cell>
          <cell r="N78">
            <v>0</v>
          </cell>
        </row>
      </sheetData>
      <sheetData sheetId="145">
        <row r="14">
          <cell r="D14">
            <v>0</v>
          </cell>
          <cell r="L14">
            <v>0</v>
          </cell>
        </row>
        <row r="15">
          <cell r="F15">
            <v>0</v>
          </cell>
          <cell r="N15">
            <v>0</v>
          </cell>
        </row>
        <row r="24">
          <cell r="F24">
            <v>0</v>
          </cell>
          <cell r="N24">
            <v>0</v>
          </cell>
        </row>
        <row r="33">
          <cell r="F33">
            <v>0</v>
          </cell>
          <cell r="N33">
            <v>0</v>
          </cell>
        </row>
        <row r="42">
          <cell r="F42">
            <v>0</v>
          </cell>
          <cell r="N42">
            <v>0</v>
          </cell>
        </row>
        <row r="51">
          <cell r="F51">
            <v>0</v>
          </cell>
          <cell r="N51">
            <v>0</v>
          </cell>
        </row>
        <row r="60">
          <cell r="F60">
            <v>0</v>
          </cell>
          <cell r="N60">
            <v>0</v>
          </cell>
        </row>
        <row r="69">
          <cell r="F69">
            <v>0</v>
          </cell>
          <cell r="N69">
            <v>0</v>
          </cell>
        </row>
        <row r="78">
          <cell r="F78">
            <v>0</v>
          </cell>
          <cell r="N78">
            <v>0</v>
          </cell>
        </row>
      </sheetData>
      <sheetData sheetId="146">
        <row r="14">
          <cell r="D14">
            <v>0</v>
          </cell>
          <cell r="L14">
            <v>0</v>
          </cell>
        </row>
        <row r="15">
          <cell r="F15">
            <v>0</v>
          </cell>
          <cell r="N15">
            <v>0</v>
          </cell>
        </row>
        <row r="24">
          <cell r="F24">
            <v>0</v>
          </cell>
          <cell r="N24">
            <v>0</v>
          </cell>
        </row>
        <row r="33">
          <cell r="F33">
            <v>0</v>
          </cell>
          <cell r="N33">
            <v>0</v>
          </cell>
        </row>
        <row r="42">
          <cell r="F42">
            <v>0</v>
          </cell>
          <cell r="N42">
            <v>0</v>
          </cell>
        </row>
        <row r="51">
          <cell r="F51">
            <v>0</v>
          </cell>
          <cell r="N51">
            <v>0</v>
          </cell>
        </row>
        <row r="60">
          <cell r="F60">
            <v>0</v>
          </cell>
          <cell r="N60">
            <v>0</v>
          </cell>
        </row>
        <row r="69">
          <cell r="F69">
            <v>0</v>
          </cell>
          <cell r="N69">
            <v>0</v>
          </cell>
        </row>
        <row r="78">
          <cell r="F78">
            <v>0</v>
          </cell>
          <cell r="N78">
            <v>0</v>
          </cell>
        </row>
      </sheetData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2"/>
  <sheetViews>
    <sheetView showGridLines="0" zoomScale="80" zoomScaleNormal="80" workbookViewId="0"/>
  </sheetViews>
  <sheetFormatPr defaultColWidth="9.140625" defaultRowHeight="15" x14ac:dyDescent="0.25"/>
  <cols>
    <col min="1" max="1" width="9.140625" style="93"/>
    <col min="2" max="2" width="16.7109375" style="115" customWidth="1"/>
    <col min="3" max="3" width="34.140625" style="93" bestFit="1" customWidth="1"/>
    <col min="4" max="4" width="113.85546875" style="93" bestFit="1" customWidth="1"/>
    <col min="5" max="5" width="12" style="93" bestFit="1" customWidth="1"/>
    <col min="6" max="16384" width="9.140625" style="93"/>
  </cols>
  <sheetData>
    <row r="2" spans="2:5" ht="32.25" customHeight="1" x14ac:dyDescent="0.25">
      <c r="B2" s="163" t="s">
        <v>407</v>
      </c>
      <c r="C2" s="163"/>
      <c r="D2" s="163"/>
      <c r="E2" s="163"/>
    </row>
    <row r="3" spans="2:5" x14ac:dyDescent="0.25">
      <c r="B3" s="94"/>
      <c r="C3" s="94"/>
      <c r="D3" s="94"/>
      <c r="E3" s="94"/>
    </row>
    <row r="4" spans="2:5" s="97" customFormat="1" ht="30" x14ac:dyDescent="0.25">
      <c r="B4" s="95" t="s">
        <v>408</v>
      </c>
      <c r="C4" s="95" t="s">
        <v>409</v>
      </c>
      <c r="D4" s="95" t="s">
        <v>410</v>
      </c>
      <c r="E4" s="96" t="s">
        <v>411</v>
      </c>
    </row>
    <row r="5" spans="2:5" x14ac:dyDescent="0.25">
      <c r="B5" s="159" t="s">
        <v>412</v>
      </c>
      <c r="C5" s="160"/>
      <c r="D5" s="160"/>
      <c r="E5" s="161"/>
    </row>
    <row r="6" spans="2:5" x14ac:dyDescent="0.25">
      <c r="B6" s="105" t="s">
        <v>12</v>
      </c>
      <c r="C6" s="98" t="s">
        <v>413</v>
      </c>
      <c r="D6" s="99" t="s">
        <v>414</v>
      </c>
      <c r="E6" s="99" t="s">
        <v>415</v>
      </c>
    </row>
    <row r="7" spans="2:5" x14ac:dyDescent="0.25">
      <c r="B7" s="107"/>
      <c r="C7" s="100" t="s">
        <v>413</v>
      </c>
      <c r="D7" s="101" t="s">
        <v>416</v>
      </c>
      <c r="E7" s="101" t="s">
        <v>415</v>
      </c>
    </row>
    <row r="8" spans="2:5" x14ac:dyDescent="0.25">
      <c r="B8" s="104" t="s">
        <v>417</v>
      </c>
      <c r="C8" s="100" t="s">
        <v>413</v>
      </c>
      <c r="D8" s="101" t="s">
        <v>91</v>
      </c>
      <c r="E8" s="101" t="s">
        <v>415</v>
      </c>
    </row>
    <row r="9" spans="2:5" x14ac:dyDescent="0.25">
      <c r="B9" s="104" t="s">
        <v>418</v>
      </c>
      <c r="C9" s="100" t="s">
        <v>413</v>
      </c>
      <c r="D9" s="101" t="s">
        <v>93</v>
      </c>
      <c r="E9" s="101" t="s">
        <v>415</v>
      </c>
    </row>
    <row r="10" spans="2:5" x14ac:dyDescent="0.25">
      <c r="B10" s="104" t="s">
        <v>419</v>
      </c>
      <c r="C10" s="100" t="s">
        <v>413</v>
      </c>
      <c r="D10" s="101" t="s">
        <v>94</v>
      </c>
      <c r="E10" s="101" t="s">
        <v>415</v>
      </c>
    </row>
    <row r="11" spans="2:5" x14ac:dyDescent="0.25">
      <c r="B11" s="104" t="s">
        <v>420</v>
      </c>
      <c r="C11" s="100" t="s">
        <v>413</v>
      </c>
      <c r="D11" s="101" t="s">
        <v>95</v>
      </c>
      <c r="E11" s="101" t="s">
        <v>415</v>
      </c>
    </row>
    <row r="12" spans="2:5" x14ac:dyDescent="0.25">
      <c r="B12" s="104" t="s">
        <v>421</v>
      </c>
      <c r="C12" s="100" t="s">
        <v>413</v>
      </c>
      <c r="D12" s="101" t="s">
        <v>96</v>
      </c>
      <c r="E12" s="101" t="s">
        <v>415</v>
      </c>
    </row>
    <row r="13" spans="2:5" x14ac:dyDescent="0.25">
      <c r="B13" s="104" t="s">
        <v>422</v>
      </c>
      <c r="C13" s="100" t="s">
        <v>413</v>
      </c>
      <c r="D13" s="101" t="s">
        <v>97</v>
      </c>
      <c r="E13" s="101" t="s">
        <v>415</v>
      </c>
    </row>
    <row r="14" spans="2:5" x14ac:dyDescent="0.25">
      <c r="B14" s="104" t="s">
        <v>423</v>
      </c>
      <c r="C14" s="100" t="s">
        <v>413</v>
      </c>
      <c r="D14" s="101" t="s">
        <v>98</v>
      </c>
      <c r="E14" s="101" t="s">
        <v>415</v>
      </c>
    </row>
    <row r="15" spans="2:5" x14ac:dyDescent="0.25">
      <c r="B15" s="108" t="s">
        <v>101</v>
      </c>
      <c r="C15" s="100" t="s">
        <v>424</v>
      </c>
      <c r="D15" s="101" t="s">
        <v>425</v>
      </c>
      <c r="E15" s="101" t="s">
        <v>415</v>
      </c>
    </row>
    <row r="16" spans="2:5" x14ac:dyDescent="0.25">
      <c r="B16" s="107"/>
      <c r="C16" s="100" t="s">
        <v>424</v>
      </c>
      <c r="D16" s="101" t="s">
        <v>426</v>
      </c>
      <c r="E16" s="101" t="s">
        <v>415</v>
      </c>
    </row>
    <row r="17" spans="2:5" x14ac:dyDescent="0.25">
      <c r="B17" s="104" t="s">
        <v>427</v>
      </c>
      <c r="C17" s="100" t="s">
        <v>424</v>
      </c>
      <c r="D17" s="101" t="s">
        <v>91</v>
      </c>
      <c r="E17" s="101" t="s">
        <v>415</v>
      </c>
    </row>
    <row r="18" spans="2:5" x14ac:dyDescent="0.25">
      <c r="B18" s="104" t="s">
        <v>428</v>
      </c>
      <c r="C18" s="100" t="s">
        <v>424</v>
      </c>
      <c r="D18" s="101" t="s">
        <v>93</v>
      </c>
      <c r="E18" s="101" t="s">
        <v>415</v>
      </c>
    </row>
    <row r="19" spans="2:5" x14ac:dyDescent="0.25">
      <c r="B19" s="104" t="s">
        <v>429</v>
      </c>
      <c r="C19" s="100" t="s">
        <v>424</v>
      </c>
      <c r="D19" s="101" t="s">
        <v>94</v>
      </c>
      <c r="E19" s="101" t="s">
        <v>415</v>
      </c>
    </row>
    <row r="20" spans="2:5" x14ac:dyDescent="0.25">
      <c r="B20" s="104" t="s">
        <v>430</v>
      </c>
      <c r="C20" s="100" t="s">
        <v>424</v>
      </c>
      <c r="D20" s="101" t="s">
        <v>95</v>
      </c>
      <c r="E20" s="101" t="s">
        <v>415</v>
      </c>
    </row>
    <row r="21" spans="2:5" x14ac:dyDescent="0.25">
      <c r="B21" s="104" t="s">
        <v>431</v>
      </c>
      <c r="C21" s="100" t="s">
        <v>424</v>
      </c>
      <c r="D21" s="101" t="s">
        <v>96</v>
      </c>
      <c r="E21" s="101" t="s">
        <v>415</v>
      </c>
    </row>
    <row r="22" spans="2:5" x14ac:dyDescent="0.25">
      <c r="B22" s="104" t="s">
        <v>432</v>
      </c>
      <c r="C22" s="100" t="s">
        <v>424</v>
      </c>
      <c r="D22" s="101" t="s">
        <v>97</v>
      </c>
      <c r="E22" s="101" t="s">
        <v>415</v>
      </c>
    </row>
    <row r="23" spans="2:5" x14ac:dyDescent="0.25">
      <c r="B23" s="104" t="s">
        <v>433</v>
      </c>
      <c r="C23" s="100" t="s">
        <v>424</v>
      </c>
      <c r="D23" s="101" t="s">
        <v>98</v>
      </c>
      <c r="E23" s="101" t="s">
        <v>415</v>
      </c>
    </row>
    <row r="24" spans="2:5" x14ac:dyDescent="0.25">
      <c r="B24" s="108" t="s">
        <v>434</v>
      </c>
      <c r="C24" s="100" t="s">
        <v>435</v>
      </c>
      <c r="D24" s="101" t="s">
        <v>436</v>
      </c>
      <c r="E24" s="101" t="s">
        <v>415</v>
      </c>
    </row>
    <row r="25" spans="2:5" x14ac:dyDescent="0.25">
      <c r="B25" s="107"/>
      <c r="C25" s="100" t="s">
        <v>435</v>
      </c>
      <c r="D25" s="101" t="s">
        <v>308</v>
      </c>
      <c r="E25" s="101" t="s">
        <v>415</v>
      </c>
    </row>
    <row r="26" spans="2:5" x14ac:dyDescent="0.25">
      <c r="B26" s="104" t="s">
        <v>437</v>
      </c>
      <c r="C26" s="100" t="s">
        <v>435</v>
      </c>
      <c r="D26" s="101" t="s">
        <v>91</v>
      </c>
      <c r="E26" s="101" t="s">
        <v>415</v>
      </c>
    </row>
    <row r="27" spans="2:5" x14ac:dyDescent="0.25">
      <c r="B27" s="104" t="s">
        <v>438</v>
      </c>
      <c r="C27" s="100" t="s">
        <v>435</v>
      </c>
      <c r="D27" s="101" t="s">
        <v>93</v>
      </c>
      <c r="E27" s="101" t="s">
        <v>415</v>
      </c>
    </row>
    <row r="28" spans="2:5" x14ac:dyDescent="0.25">
      <c r="B28" s="104" t="s">
        <v>439</v>
      </c>
      <c r="C28" s="100" t="s">
        <v>435</v>
      </c>
      <c r="D28" s="101" t="s">
        <v>94</v>
      </c>
      <c r="E28" s="101" t="s">
        <v>415</v>
      </c>
    </row>
    <row r="29" spans="2:5" x14ac:dyDescent="0.25">
      <c r="B29" s="104" t="s">
        <v>440</v>
      </c>
      <c r="C29" s="100" t="s">
        <v>435</v>
      </c>
      <c r="D29" s="101" t="s">
        <v>95</v>
      </c>
      <c r="E29" s="101" t="s">
        <v>415</v>
      </c>
    </row>
    <row r="30" spans="2:5" x14ac:dyDescent="0.25">
      <c r="B30" s="104" t="s">
        <v>441</v>
      </c>
      <c r="C30" s="100" t="s">
        <v>435</v>
      </c>
      <c r="D30" s="101" t="s">
        <v>96</v>
      </c>
      <c r="E30" s="101" t="s">
        <v>415</v>
      </c>
    </row>
    <row r="31" spans="2:5" x14ac:dyDescent="0.25">
      <c r="B31" s="104" t="s">
        <v>442</v>
      </c>
      <c r="C31" s="100" t="s">
        <v>435</v>
      </c>
      <c r="D31" s="101" t="s">
        <v>97</v>
      </c>
      <c r="E31" s="101" t="s">
        <v>415</v>
      </c>
    </row>
    <row r="32" spans="2:5" x14ac:dyDescent="0.25">
      <c r="B32" s="104" t="s">
        <v>443</v>
      </c>
      <c r="C32" s="100" t="s">
        <v>435</v>
      </c>
      <c r="D32" s="101" t="s">
        <v>98</v>
      </c>
      <c r="E32" s="101" t="s">
        <v>415</v>
      </c>
    </row>
    <row r="33" spans="2:5" x14ac:dyDescent="0.25">
      <c r="B33" s="108" t="s">
        <v>313</v>
      </c>
      <c r="C33" s="100" t="s">
        <v>444</v>
      </c>
      <c r="D33" s="101" t="s">
        <v>445</v>
      </c>
      <c r="E33" s="101" t="s">
        <v>415</v>
      </c>
    </row>
    <row r="34" spans="2:5" x14ac:dyDescent="0.25">
      <c r="B34" s="107"/>
      <c r="C34" s="100" t="s">
        <v>444</v>
      </c>
      <c r="D34" s="106" t="s">
        <v>446</v>
      </c>
      <c r="E34" s="101" t="s">
        <v>415</v>
      </c>
    </row>
    <row r="35" spans="2:5" x14ac:dyDescent="0.25">
      <c r="B35" s="104" t="s">
        <v>447</v>
      </c>
      <c r="C35" s="100" t="s">
        <v>444</v>
      </c>
      <c r="D35" s="101" t="s">
        <v>91</v>
      </c>
      <c r="E35" s="101" t="s">
        <v>415</v>
      </c>
    </row>
    <row r="36" spans="2:5" x14ac:dyDescent="0.25">
      <c r="B36" s="104" t="s">
        <v>448</v>
      </c>
      <c r="C36" s="100" t="s">
        <v>444</v>
      </c>
      <c r="D36" s="101" t="s">
        <v>93</v>
      </c>
      <c r="E36" s="101" t="s">
        <v>415</v>
      </c>
    </row>
    <row r="37" spans="2:5" x14ac:dyDescent="0.25">
      <c r="B37" s="104" t="s">
        <v>449</v>
      </c>
      <c r="C37" s="100" t="s">
        <v>444</v>
      </c>
      <c r="D37" s="101" t="s">
        <v>94</v>
      </c>
      <c r="E37" s="101" t="s">
        <v>415</v>
      </c>
    </row>
    <row r="38" spans="2:5" x14ac:dyDescent="0.25">
      <c r="B38" s="104" t="s">
        <v>450</v>
      </c>
      <c r="C38" s="100" t="s">
        <v>444</v>
      </c>
      <c r="D38" s="101" t="s">
        <v>95</v>
      </c>
      <c r="E38" s="101" t="s">
        <v>415</v>
      </c>
    </row>
    <row r="39" spans="2:5" x14ac:dyDescent="0.25">
      <c r="B39" s="104" t="s">
        <v>451</v>
      </c>
      <c r="C39" s="100" t="s">
        <v>444</v>
      </c>
      <c r="D39" s="101" t="s">
        <v>96</v>
      </c>
      <c r="E39" s="101" t="s">
        <v>415</v>
      </c>
    </row>
    <row r="40" spans="2:5" x14ac:dyDescent="0.25">
      <c r="B40" s="104" t="s">
        <v>452</v>
      </c>
      <c r="C40" s="100" t="s">
        <v>444</v>
      </c>
      <c r="D40" s="101" t="s">
        <v>97</v>
      </c>
      <c r="E40" s="101" t="s">
        <v>415</v>
      </c>
    </row>
    <row r="41" spans="2:5" x14ac:dyDescent="0.25">
      <c r="B41" s="104" t="s">
        <v>453</v>
      </c>
      <c r="C41" s="100" t="s">
        <v>444</v>
      </c>
      <c r="D41" s="101" t="s">
        <v>98</v>
      </c>
      <c r="E41" s="101" t="s">
        <v>415</v>
      </c>
    </row>
    <row r="42" spans="2:5" x14ac:dyDescent="0.25">
      <c r="B42" s="108" t="s">
        <v>454</v>
      </c>
      <c r="C42" s="100" t="s">
        <v>455</v>
      </c>
      <c r="D42" s="101" t="s">
        <v>456</v>
      </c>
      <c r="E42" s="101" t="s">
        <v>415</v>
      </c>
    </row>
    <row r="43" spans="2:5" x14ac:dyDescent="0.25">
      <c r="B43" s="109"/>
      <c r="C43" s="100" t="s">
        <v>455</v>
      </c>
      <c r="D43" s="110" t="s">
        <v>457</v>
      </c>
      <c r="E43" s="101" t="s">
        <v>415</v>
      </c>
    </row>
    <row r="44" spans="2:5" x14ac:dyDescent="0.25">
      <c r="B44" s="104" t="s">
        <v>458</v>
      </c>
      <c r="C44" s="100" t="s">
        <v>455</v>
      </c>
      <c r="D44" s="111" t="s">
        <v>91</v>
      </c>
      <c r="E44" s="101" t="s">
        <v>415</v>
      </c>
    </row>
    <row r="45" spans="2:5" x14ac:dyDescent="0.25">
      <c r="B45" s="104" t="s">
        <v>459</v>
      </c>
      <c r="C45" s="100" t="s">
        <v>455</v>
      </c>
      <c r="D45" s="111" t="s">
        <v>93</v>
      </c>
      <c r="E45" s="101" t="s">
        <v>415</v>
      </c>
    </row>
    <row r="46" spans="2:5" x14ac:dyDescent="0.25">
      <c r="B46" s="104" t="s">
        <v>460</v>
      </c>
      <c r="C46" s="100" t="s">
        <v>455</v>
      </c>
      <c r="D46" s="111" t="s">
        <v>94</v>
      </c>
      <c r="E46" s="101" t="s">
        <v>415</v>
      </c>
    </row>
    <row r="47" spans="2:5" x14ac:dyDescent="0.25">
      <c r="B47" s="104" t="s">
        <v>461</v>
      </c>
      <c r="C47" s="100" t="s">
        <v>455</v>
      </c>
      <c r="D47" s="101" t="s">
        <v>95</v>
      </c>
      <c r="E47" s="101" t="s">
        <v>415</v>
      </c>
    </row>
    <row r="48" spans="2:5" x14ac:dyDescent="0.25">
      <c r="B48" s="104" t="s">
        <v>462</v>
      </c>
      <c r="C48" s="100" t="s">
        <v>455</v>
      </c>
      <c r="D48" s="111" t="s">
        <v>96</v>
      </c>
      <c r="E48" s="101" t="s">
        <v>415</v>
      </c>
    </row>
    <row r="49" spans="2:6" x14ac:dyDescent="0.25">
      <c r="B49" s="104" t="s">
        <v>463</v>
      </c>
      <c r="C49" s="100" t="s">
        <v>455</v>
      </c>
      <c r="D49" s="111" t="s">
        <v>97</v>
      </c>
      <c r="E49" s="101" t="s">
        <v>415</v>
      </c>
    </row>
    <row r="50" spans="2:6" x14ac:dyDescent="0.25">
      <c r="B50" s="112" t="s">
        <v>464</v>
      </c>
      <c r="C50" s="102" t="s">
        <v>455</v>
      </c>
      <c r="D50" s="113" t="s">
        <v>98</v>
      </c>
      <c r="E50" s="103" t="s">
        <v>415</v>
      </c>
    </row>
    <row r="52" spans="2:6" ht="78.75" customHeight="1" x14ac:dyDescent="0.25">
      <c r="B52" s="162" t="s">
        <v>465</v>
      </c>
      <c r="C52" s="162"/>
      <c r="D52" s="162"/>
      <c r="E52" s="162"/>
      <c r="F52" s="114"/>
    </row>
  </sheetData>
  <mergeCells count="3">
    <mergeCell ref="B5:E5"/>
    <mergeCell ref="B52:E52"/>
    <mergeCell ref="B2:E2"/>
  </mergeCells>
  <hyperlinks>
    <hyperlink ref="B42" location="'C 76.00.a'!A1" display="C 76.00.a"/>
    <hyperlink ref="B6" location="'C 72.00.a'!A1" display="C 72.00.a"/>
    <hyperlink ref="B15" location="'C 73.00.a'!A1" display="C 73.00.a "/>
    <hyperlink ref="B24" location="'C 74.00.a'!A1" display="C 74.00.a"/>
    <hyperlink ref="B33" location="'C 75.00.a '!A1" display="C 75.00.a"/>
    <hyperlink ref="B8" location="'C 72.00.w 001'!A1" display="C 72.00.w 001"/>
    <hyperlink ref="B9" location="'C 72.00.w 002'!A1" display="C 72.00.w 002"/>
    <hyperlink ref="B10" location="'C 72.00.w 003'!A1" display="C 72.00.w 003"/>
    <hyperlink ref="B11" location="'C 72.00.w 004'!A1" display="C 72.00.w 004"/>
    <hyperlink ref="B12" location="'C 72.00.w 005'!A1" display="C 72.00.w 005"/>
    <hyperlink ref="B13" location="'C 72.00.w 006'!A1" display="C 72.00.w 006"/>
    <hyperlink ref="B14" location="'C 72.00.w 007'!A1" display="C 72.00.w 007"/>
    <hyperlink ref="B17" location="'C 73.00.w 001'!A1" display="C 73.00.w 001"/>
    <hyperlink ref="B18" location="'C 73.00.w 002'!A1" display="C 73.00.w 002"/>
    <hyperlink ref="B19" location="'C 73.00.w 003'!A1" display="C 73.00.w 003"/>
    <hyperlink ref="B20" location="'C 73.00.w 004'!A1" display="C 73.00.w 004"/>
    <hyperlink ref="B21" location="'C 74.00.w 005'!A1" display="C 73.00.w 005"/>
    <hyperlink ref="B22" location="'C 73.00.w 006'!A1" display="C 73.00.w 006"/>
    <hyperlink ref="B23" location="'C 73.00.w 007'!A1" display="C 73.00.w 007"/>
    <hyperlink ref="B26" location="'C 74.00.w 001'!A1" display="C 74.00.w 001"/>
    <hyperlink ref="B27" location="'C 74.00.w 002'!A1" display="C 74.00.w 002"/>
    <hyperlink ref="B28" location="'C 74.00.w 003'!A1" display="C 74.00.w 003"/>
    <hyperlink ref="B29" location="'C 74.00.w 004'!A1" display="C 74.00.w 004"/>
    <hyperlink ref="B30" location="'C 74.00.w 005'!A1" display="C 74.00.w 005"/>
    <hyperlink ref="B31" location="'C 74.00.w 006'!A1" display="C 74.00.w 006"/>
    <hyperlink ref="B32" location="'C 74.00.w 007'!A1" display="C 74.00.w 007"/>
    <hyperlink ref="B35" location="'C 75.00.w 001'!A1" display="C 75.00.w 001"/>
    <hyperlink ref="B36" location="'C 75.00.w 002'!A1" display="C 75.00.w 002"/>
    <hyperlink ref="B37" location="'C 75.00.w 003'!A1" display="C 75.00.w 003"/>
    <hyperlink ref="B38" location="'C 75.00.w 004'!A1" display="C 75.00.w 004"/>
    <hyperlink ref="B39" location="'C 75.00.w 005'!A1" display="C 75.00.w 005"/>
    <hyperlink ref="B40" location="'C 75.00.w 006'!A1" display="C 75.00.w 006"/>
    <hyperlink ref="B41" location="'C 75.00.w 007'!A1" display="C 75.00.w 007"/>
    <hyperlink ref="B44" location="'C 76.00.w 001'!A1" display="C 76.00.w 001"/>
    <hyperlink ref="B45" location="'C 76.00.w 002'!A1" display="C 76.00.w 002"/>
    <hyperlink ref="B46" location="'C 76.00.w 003'!A1" display="C 76.00.w 003"/>
    <hyperlink ref="B47" location="'C 76.00.w 004'!A1" display="C 76.00.w 004"/>
    <hyperlink ref="B48" location="'C 76.00.w 005'!A1" display="C 76.00.w 005"/>
    <hyperlink ref="B49" location="'C 76.00.w 006'!A1" display="C 76.00.w 006"/>
    <hyperlink ref="B50" location="'C 76.00.w 007'!A1" display="C 76.00.w 007"/>
  </hyperlinks>
  <pageMargins left="0.25" right="0.25" top="0.75" bottom="0.75" header="0.3" footer="0.3"/>
  <pageSetup paperSize="9" scale="5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GridLines="0" zoomScale="80" zoomScaleNormal="80" workbookViewId="0">
      <selection activeCell="L33" sqref="L33"/>
    </sheetView>
  </sheetViews>
  <sheetFormatPr defaultColWidth="9.140625" defaultRowHeight="15" x14ac:dyDescent="0.25"/>
  <cols>
    <col min="1" max="1" width="8.42578125" style="91" customWidth="1"/>
    <col min="2" max="2" width="131.42578125" style="91" customWidth="1"/>
    <col min="3" max="3" width="13.140625" style="91" customWidth="1"/>
    <col min="4" max="5" width="10" style="91" customWidth="1"/>
    <col min="6" max="6" width="10.28515625" style="91" customWidth="1"/>
    <col min="7" max="16384" width="9.140625" style="91"/>
  </cols>
  <sheetData>
    <row r="1" spans="1:11" s="1" customFormat="1" ht="12.75" x14ac:dyDescent="0.2"/>
    <row r="2" spans="1:11" s="5" customFormat="1" x14ac:dyDescent="0.25">
      <c r="B2" s="2" t="s">
        <v>0</v>
      </c>
      <c r="C2" s="33" t="s">
        <v>1</v>
      </c>
      <c r="D2" s="4"/>
      <c r="E2" s="4"/>
      <c r="F2" s="4"/>
      <c r="G2" s="4"/>
      <c r="I2" s="4"/>
      <c r="J2" s="4"/>
      <c r="K2" s="4"/>
    </row>
    <row r="3" spans="1:11" s="1" customFormat="1" ht="12.75" x14ac:dyDescent="0.2"/>
    <row r="4" spans="1:11" s="5" customFormat="1" x14ac:dyDescent="0.25">
      <c r="A4" s="174" t="s">
        <v>99</v>
      </c>
      <c r="B4" s="176"/>
      <c r="C4" s="177" t="s">
        <v>100</v>
      </c>
      <c r="D4" s="177"/>
      <c r="E4" s="177"/>
      <c r="F4" s="6"/>
      <c r="G4" s="7"/>
      <c r="H4" s="82"/>
      <c r="I4" s="82"/>
    </row>
    <row r="5" spans="1:11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1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1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1" s="13" customFormat="1" x14ac:dyDescent="0.25">
      <c r="C8" s="12" t="s">
        <v>10</v>
      </c>
      <c r="D8" s="178"/>
      <c r="E8" s="179"/>
    </row>
    <row r="9" spans="1:11" x14ac:dyDescent="0.25">
      <c r="A9" s="13" t="s">
        <v>11</v>
      </c>
      <c r="B9" s="13"/>
      <c r="C9" s="13"/>
      <c r="D9" s="13"/>
      <c r="E9" s="13"/>
      <c r="F9" s="13"/>
      <c r="G9" s="13"/>
    </row>
    <row r="10" spans="1:11" ht="39" customHeight="1" x14ac:dyDescent="0.25">
      <c r="A10" s="181" t="s">
        <v>101</v>
      </c>
      <c r="B10" s="183"/>
      <c r="C10" s="192" t="s">
        <v>102</v>
      </c>
      <c r="D10" s="192" t="s">
        <v>103</v>
      </c>
      <c r="E10" s="192" t="s">
        <v>104</v>
      </c>
      <c r="F10" s="192" t="s">
        <v>14</v>
      </c>
      <c r="G10" s="192" t="s">
        <v>105</v>
      </c>
    </row>
    <row r="11" spans="1:11" ht="48.75" customHeight="1" x14ac:dyDescent="0.25">
      <c r="A11" s="190"/>
      <c r="B11" s="191"/>
      <c r="C11" s="193"/>
      <c r="D11" s="193"/>
      <c r="E11" s="193"/>
      <c r="F11" s="194"/>
      <c r="G11" s="193"/>
    </row>
    <row r="12" spans="1:11" ht="15.75" x14ac:dyDescent="0.25">
      <c r="A12" s="36"/>
      <c r="B12" s="37"/>
      <c r="C12" s="14" t="s">
        <v>16</v>
      </c>
      <c r="D12" s="15" t="s">
        <v>20</v>
      </c>
      <c r="E12" s="15" t="s">
        <v>17</v>
      </c>
      <c r="F12" s="15" t="s">
        <v>24</v>
      </c>
      <c r="G12" s="15" t="s">
        <v>26</v>
      </c>
    </row>
    <row r="13" spans="1:11" x14ac:dyDescent="0.25">
      <c r="A13" s="15" t="s">
        <v>16</v>
      </c>
      <c r="B13" s="38" t="s">
        <v>106</v>
      </c>
      <c r="C13" s="39">
        <f>SUM(C14,C104)</f>
        <v>0</v>
      </c>
      <c r="D13" s="40"/>
      <c r="E13" s="40"/>
      <c r="F13" s="40"/>
      <c r="G13" s="39">
        <f>SUM(G14,G104,G125)</f>
        <v>0</v>
      </c>
    </row>
    <row r="14" spans="1:11" x14ac:dyDescent="0.25">
      <c r="A14" s="15" t="s">
        <v>20</v>
      </c>
      <c r="B14" s="38" t="s">
        <v>107</v>
      </c>
      <c r="C14" s="39">
        <f>SUM(C15,C24,C33,C39,C58,C84,C100)</f>
        <v>0</v>
      </c>
      <c r="D14" s="40"/>
      <c r="E14" s="40"/>
      <c r="F14" s="40"/>
      <c r="G14" s="39">
        <f>SUM(G15,G24,G33,G39,G58,G84,G100)</f>
        <v>0</v>
      </c>
    </row>
    <row r="15" spans="1:11" x14ac:dyDescent="0.25">
      <c r="A15" s="15" t="s">
        <v>17</v>
      </c>
      <c r="B15" s="38" t="s">
        <v>108</v>
      </c>
      <c r="C15" s="39">
        <f>SUM(C16,C17,C20,C21,C22,C23)</f>
        <v>0</v>
      </c>
      <c r="D15" s="40"/>
      <c r="E15" s="40"/>
      <c r="F15" s="40"/>
      <c r="G15" s="39">
        <f>SUM(G16,G17,G20,G21,G22,G23)</f>
        <v>0</v>
      </c>
    </row>
    <row r="16" spans="1:11" x14ac:dyDescent="0.25">
      <c r="A16" s="15" t="s">
        <v>18</v>
      </c>
      <c r="B16" s="41" t="s">
        <v>109</v>
      </c>
      <c r="C16" s="42"/>
      <c r="D16" s="40"/>
      <c r="E16" s="40"/>
      <c r="F16" s="43">
        <v>1</v>
      </c>
      <c r="G16" s="44">
        <f>+C16*F16</f>
        <v>0</v>
      </c>
    </row>
    <row r="17" spans="1:7" x14ac:dyDescent="0.25">
      <c r="A17" s="15" t="s">
        <v>24</v>
      </c>
      <c r="B17" s="38" t="s">
        <v>110</v>
      </c>
      <c r="C17" s="39">
        <f>SUM(C18,C19)</f>
        <v>0</v>
      </c>
      <c r="D17" s="40"/>
      <c r="E17" s="40"/>
      <c r="F17" s="40"/>
      <c r="G17" s="39">
        <f>SUM(G18,G19)</f>
        <v>0</v>
      </c>
    </row>
    <row r="18" spans="1:7" x14ac:dyDescent="0.25">
      <c r="A18" s="15" t="s">
        <v>26</v>
      </c>
      <c r="B18" s="41" t="s">
        <v>111</v>
      </c>
      <c r="C18" s="42"/>
      <c r="D18" s="40"/>
      <c r="E18" s="40"/>
      <c r="F18" s="45">
        <v>0.15</v>
      </c>
      <c r="G18" s="44">
        <f t="shared" ref="G18:G20" si="0">+C18*F18</f>
        <v>0</v>
      </c>
    </row>
    <row r="19" spans="1:7" x14ac:dyDescent="0.25">
      <c r="A19" s="15" t="s">
        <v>28</v>
      </c>
      <c r="B19" s="41" t="s">
        <v>112</v>
      </c>
      <c r="C19" s="42"/>
      <c r="D19" s="40"/>
      <c r="E19" s="40"/>
      <c r="F19" s="45">
        <v>0.2</v>
      </c>
      <c r="G19" s="44">
        <f t="shared" si="0"/>
        <v>0</v>
      </c>
    </row>
    <row r="20" spans="1:7" x14ac:dyDescent="0.25">
      <c r="A20" s="15" t="s">
        <v>30</v>
      </c>
      <c r="B20" s="41" t="s">
        <v>113</v>
      </c>
      <c r="C20" s="42"/>
      <c r="D20" s="40"/>
      <c r="E20" s="40"/>
      <c r="F20" s="45">
        <v>0.05</v>
      </c>
      <c r="G20" s="44">
        <f t="shared" si="0"/>
        <v>0</v>
      </c>
    </row>
    <row r="21" spans="1:7" x14ac:dyDescent="0.25">
      <c r="A21" s="15" t="s">
        <v>32</v>
      </c>
      <c r="B21" s="27" t="s">
        <v>114</v>
      </c>
      <c r="C21" s="40"/>
      <c r="D21" s="40"/>
      <c r="E21" s="40"/>
      <c r="F21" s="40"/>
      <c r="G21" s="40"/>
    </row>
    <row r="22" spans="1:7" x14ac:dyDescent="0.25">
      <c r="A22" s="15">
        <v>100</v>
      </c>
      <c r="B22" s="27" t="s">
        <v>115</v>
      </c>
      <c r="C22" s="40"/>
      <c r="D22" s="40"/>
      <c r="E22" s="40"/>
      <c r="F22" s="40"/>
      <c r="G22" s="40"/>
    </row>
    <row r="23" spans="1:7" x14ac:dyDescent="0.25">
      <c r="A23" s="15">
        <v>110</v>
      </c>
      <c r="B23" s="27" t="s">
        <v>116</v>
      </c>
      <c r="C23" s="46"/>
      <c r="D23" s="40"/>
      <c r="E23" s="40"/>
      <c r="F23" s="45">
        <v>0.1</v>
      </c>
      <c r="G23" s="44">
        <f>+C23*F23</f>
        <v>0</v>
      </c>
    </row>
    <row r="24" spans="1:7" x14ac:dyDescent="0.25">
      <c r="A24" s="15">
        <v>120</v>
      </c>
      <c r="B24" s="47" t="s">
        <v>117</v>
      </c>
      <c r="C24" s="39">
        <f>SUM(C25,C28,C31)</f>
        <v>0</v>
      </c>
      <c r="D24" s="40"/>
      <c r="E24" s="40"/>
      <c r="F24" s="40"/>
      <c r="G24" s="39">
        <f>SUM(G25,G28,G31)</f>
        <v>0</v>
      </c>
    </row>
    <row r="25" spans="1:7" x14ac:dyDescent="0.25">
      <c r="A25" s="15">
        <v>130</v>
      </c>
      <c r="B25" s="47" t="s">
        <v>118</v>
      </c>
      <c r="C25" s="39">
        <f>SUM(C26,C27)</f>
        <v>0</v>
      </c>
      <c r="D25" s="40"/>
      <c r="E25" s="40"/>
      <c r="F25" s="40"/>
      <c r="G25" s="39">
        <f>SUM(G26,G27)</f>
        <v>0</v>
      </c>
    </row>
    <row r="26" spans="1:7" x14ac:dyDescent="0.25">
      <c r="A26" s="15">
        <v>140</v>
      </c>
      <c r="B26" s="27" t="s">
        <v>119</v>
      </c>
      <c r="C26" s="44"/>
      <c r="D26" s="40"/>
      <c r="E26" s="40"/>
      <c r="F26" s="44">
        <v>0.05</v>
      </c>
      <c r="G26" s="44">
        <f t="shared" ref="G26:G27" si="1">+C26*F26</f>
        <v>0</v>
      </c>
    </row>
    <row r="27" spans="1:7" x14ac:dyDescent="0.25">
      <c r="A27" s="15">
        <v>150</v>
      </c>
      <c r="B27" s="27" t="s">
        <v>120</v>
      </c>
      <c r="C27" s="44"/>
      <c r="D27" s="40"/>
      <c r="E27" s="40"/>
      <c r="F27" s="44">
        <v>0.25</v>
      </c>
      <c r="G27" s="44">
        <f t="shared" si="1"/>
        <v>0</v>
      </c>
    </row>
    <row r="28" spans="1:7" x14ac:dyDescent="0.25">
      <c r="A28" s="15">
        <v>160</v>
      </c>
      <c r="B28" s="47" t="s">
        <v>121</v>
      </c>
      <c r="C28" s="40"/>
      <c r="D28" s="40"/>
      <c r="E28" s="40"/>
      <c r="F28" s="40"/>
      <c r="G28" s="40"/>
    </row>
    <row r="29" spans="1:7" x14ac:dyDescent="0.25">
      <c r="A29" s="15">
        <v>170</v>
      </c>
      <c r="B29" s="27" t="s">
        <v>122</v>
      </c>
      <c r="C29" s="40"/>
      <c r="D29" s="40"/>
      <c r="E29" s="40"/>
      <c r="F29" s="40"/>
      <c r="G29" s="40"/>
    </row>
    <row r="30" spans="1:7" x14ac:dyDescent="0.25">
      <c r="A30" s="15">
        <v>180</v>
      </c>
      <c r="B30" s="27" t="s">
        <v>123</v>
      </c>
      <c r="C30" s="40"/>
      <c r="D30" s="40"/>
      <c r="E30" s="40"/>
      <c r="F30" s="40"/>
      <c r="G30" s="40"/>
    </row>
    <row r="31" spans="1:7" x14ac:dyDescent="0.25">
      <c r="A31" s="15">
        <v>190</v>
      </c>
      <c r="B31" s="27" t="s">
        <v>124</v>
      </c>
      <c r="C31" s="44"/>
      <c r="D31" s="40"/>
      <c r="E31" s="40"/>
      <c r="F31" s="44">
        <v>0.25</v>
      </c>
      <c r="G31" s="44">
        <f>+C31*F31</f>
        <v>0</v>
      </c>
    </row>
    <row r="32" spans="1:7" x14ac:dyDescent="0.25">
      <c r="A32" s="15">
        <v>200</v>
      </c>
      <c r="B32" s="27" t="s">
        <v>125</v>
      </c>
      <c r="C32" s="40"/>
      <c r="D32" s="40"/>
      <c r="E32" s="40"/>
      <c r="F32" s="40"/>
      <c r="G32" s="40"/>
    </row>
    <row r="33" spans="1:7" x14ac:dyDescent="0.25">
      <c r="A33" s="15">
        <v>210</v>
      </c>
      <c r="B33" s="47" t="s">
        <v>126</v>
      </c>
      <c r="C33" s="39">
        <f>SUM(C34,C35,C36)</f>
        <v>0</v>
      </c>
      <c r="D33" s="40"/>
      <c r="E33" s="40"/>
      <c r="F33" s="40"/>
      <c r="G33" s="39">
        <f>SUM(G34,G35,G36)</f>
        <v>0</v>
      </c>
    </row>
    <row r="34" spans="1:7" x14ac:dyDescent="0.25">
      <c r="A34" s="15">
        <v>220</v>
      </c>
      <c r="B34" s="27" t="s">
        <v>127</v>
      </c>
      <c r="C34" s="42"/>
      <c r="D34" s="40"/>
      <c r="E34" s="40"/>
      <c r="F34" s="43">
        <v>1</v>
      </c>
      <c r="G34" s="44">
        <f t="shared" ref="G34:G35" si="2">+C34*F34</f>
        <v>0</v>
      </c>
    </row>
    <row r="35" spans="1:7" x14ac:dyDescent="0.25">
      <c r="A35" s="15">
        <v>230</v>
      </c>
      <c r="B35" s="27" t="s">
        <v>128</v>
      </c>
      <c r="C35" s="42"/>
      <c r="D35" s="40"/>
      <c r="E35" s="40"/>
      <c r="F35" s="43">
        <v>1</v>
      </c>
      <c r="G35" s="44">
        <f t="shared" si="2"/>
        <v>0</v>
      </c>
    </row>
    <row r="36" spans="1:7" x14ac:dyDescent="0.25">
      <c r="A36" s="15">
        <v>240</v>
      </c>
      <c r="B36" s="47" t="s">
        <v>129</v>
      </c>
      <c r="C36" s="39">
        <f>SUM(C37,C38)</f>
        <v>0</v>
      </c>
      <c r="D36" s="40"/>
      <c r="E36" s="40"/>
      <c r="F36" s="40"/>
      <c r="G36" s="39">
        <f>SUM(G37,G38)</f>
        <v>0</v>
      </c>
    </row>
    <row r="37" spans="1:7" x14ac:dyDescent="0.25">
      <c r="A37" s="15">
        <v>250</v>
      </c>
      <c r="B37" s="27" t="s">
        <v>119</v>
      </c>
      <c r="C37" s="42"/>
      <c r="D37" s="40"/>
      <c r="E37" s="40"/>
      <c r="F37" s="43">
        <v>0.2</v>
      </c>
      <c r="G37" s="44">
        <f t="shared" ref="G37:G38" si="3">+C37*F37</f>
        <v>0</v>
      </c>
    </row>
    <row r="38" spans="1:7" x14ac:dyDescent="0.25">
      <c r="A38" s="15">
        <v>260</v>
      </c>
      <c r="B38" s="27" t="s">
        <v>120</v>
      </c>
      <c r="C38" s="42"/>
      <c r="D38" s="40"/>
      <c r="E38" s="40"/>
      <c r="F38" s="43">
        <v>0.4</v>
      </c>
      <c r="G38" s="44">
        <f t="shared" si="3"/>
        <v>0</v>
      </c>
    </row>
    <row r="39" spans="1:7" x14ac:dyDescent="0.25">
      <c r="A39" s="15">
        <v>270</v>
      </c>
      <c r="B39" s="47" t="s">
        <v>130</v>
      </c>
      <c r="C39" s="39">
        <f>SUM(C40,C41,C42,C43,C46,C47,C50,C51,C52,C56,C57)</f>
        <v>0</v>
      </c>
      <c r="D39" s="40"/>
      <c r="E39" s="40"/>
      <c r="F39" s="40"/>
      <c r="G39" s="39">
        <f>SUM(G40,G41,G42,G43,G46,G47,G50,G51,G52,G56,G57)</f>
        <v>0</v>
      </c>
    </row>
    <row r="40" spans="1:7" x14ac:dyDescent="0.25">
      <c r="A40" s="15">
        <v>280</v>
      </c>
      <c r="B40" s="27" t="s">
        <v>131</v>
      </c>
      <c r="C40" s="42"/>
      <c r="D40" s="40"/>
      <c r="E40" s="40"/>
      <c r="F40" s="43">
        <v>0.2</v>
      </c>
      <c r="G40" s="44">
        <f t="shared" ref="G40:G42" si="4">+C40*F40</f>
        <v>0</v>
      </c>
    </row>
    <row r="41" spans="1:7" x14ac:dyDescent="0.25">
      <c r="A41" s="15">
        <v>290</v>
      </c>
      <c r="B41" s="27" t="s">
        <v>132</v>
      </c>
      <c r="C41" s="42"/>
      <c r="D41" s="40"/>
      <c r="E41" s="40"/>
      <c r="F41" s="43">
        <v>0.1</v>
      </c>
      <c r="G41" s="44">
        <f t="shared" si="4"/>
        <v>0</v>
      </c>
    </row>
    <row r="42" spans="1:7" x14ac:dyDescent="0.25">
      <c r="A42" s="15">
        <v>300</v>
      </c>
      <c r="B42" s="27" t="s">
        <v>133</v>
      </c>
      <c r="C42" s="42"/>
      <c r="D42" s="40"/>
      <c r="E42" s="40"/>
      <c r="F42" s="43">
        <v>1</v>
      </c>
      <c r="G42" s="44">
        <f t="shared" si="4"/>
        <v>0</v>
      </c>
    </row>
    <row r="43" spans="1:7" x14ac:dyDescent="0.25">
      <c r="A43" s="15">
        <v>310</v>
      </c>
      <c r="B43" s="47" t="s">
        <v>134</v>
      </c>
      <c r="C43" s="132"/>
      <c r="D43" s="117">
        <f>(D18+D24+D30+D36)-MIN(D18+D24+D30+D36,D42)</f>
        <v>0</v>
      </c>
      <c r="E43" s="117"/>
      <c r="F43" s="117"/>
      <c r="G43" s="132"/>
    </row>
    <row r="44" spans="1:7" x14ac:dyDescent="0.25">
      <c r="A44" s="15">
        <v>320</v>
      </c>
      <c r="B44" s="27" t="s">
        <v>135</v>
      </c>
      <c r="C44" s="132"/>
      <c r="D44" s="117"/>
      <c r="E44" s="117"/>
      <c r="F44" s="136">
        <v>1</v>
      </c>
      <c r="G44" s="132"/>
    </row>
    <row r="45" spans="1:7" x14ac:dyDescent="0.25">
      <c r="A45" s="15">
        <v>330</v>
      </c>
      <c r="B45" s="27" t="s">
        <v>136</v>
      </c>
      <c r="C45" s="133"/>
      <c r="D45" s="40"/>
      <c r="E45" s="40"/>
      <c r="F45" s="136">
        <v>1</v>
      </c>
      <c r="G45" s="133"/>
    </row>
    <row r="46" spans="1:7" x14ac:dyDescent="0.25">
      <c r="A46" s="15">
        <v>340</v>
      </c>
      <c r="B46" s="27" t="s">
        <v>137</v>
      </c>
      <c r="C46" s="44"/>
      <c r="D46" s="40"/>
      <c r="E46" s="40"/>
      <c r="F46" s="43">
        <v>1</v>
      </c>
      <c r="G46" s="44">
        <f>+C46*F46</f>
        <v>0</v>
      </c>
    </row>
    <row r="47" spans="1:7" x14ac:dyDescent="0.25">
      <c r="A47" s="15">
        <v>350</v>
      </c>
      <c r="B47" s="47" t="s">
        <v>138</v>
      </c>
      <c r="C47" s="39">
        <f>SUM(C48,C49)</f>
        <v>0</v>
      </c>
      <c r="D47" s="40"/>
      <c r="E47" s="40"/>
      <c r="F47" s="40"/>
      <c r="G47" s="39">
        <f>SUM(G48,G49)</f>
        <v>0</v>
      </c>
    </row>
    <row r="48" spans="1:7" x14ac:dyDescent="0.25">
      <c r="A48" s="15">
        <v>360</v>
      </c>
      <c r="B48" s="27" t="s">
        <v>139</v>
      </c>
      <c r="C48" s="44"/>
      <c r="D48" s="40"/>
      <c r="E48" s="40"/>
      <c r="F48" s="43">
        <v>0</v>
      </c>
      <c r="G48" s="44">
        <f t="shared" ref="G48:G51" si="5">+C48*F48</f>
        <v>0</v>
      </c>
    </row>
    <row r="49" spans="1:7" x14ac:dyDescent="0.25">
      <c r="A49" s="15">
        <v>370</v>
      </c>
      <c r="B49" s="27" t="s">
        <v>140</v>
      </c>
      <c r="C49" s="44"/>
      <c r="D49" s="40"/>
      <c r="E49" s="40"/>
      <c r="F49" s="43">
        <v>1</v>
      </c>
      <c r="G49" s="44">
        <f t="shared" si="5"/>
        <v>0</v>
      </c>
    </row>
    <row r="50" spans="1:7" x14ac:dyDescent="0.25">
      <c r="A50" s="15">
        <v>380</v>
      </c>
      <c r="B50" s="27" t="s">
        <v>141</v>
      </c>
      <c r="C50" s="44"/>
      <c r="D50" s="40"/>
      <c r="E50" s="40"/>
      <c r="F50" s="43">
        <v>1</v>
      </c>
      <c r="G50" s="44">
        <f t="shared" si="5"/>
        <v>0</v>
      </c>
    </row>
    <row r="51" spans="1:7" x14ac:dyDescent="0.25">
      <c r="A51" s="15">
        <v>390</v>
      </c>
      <c r="B51" s="27" t="s">
        <v>142</v>
      </c>
      <c r="C51" s="44"/>
      <c r="D51" s="40"/>
      <c r="E51" s="40"/>
      <c r="F51" s="43">
        <v>1</v>
      </c>
      <c r="G51" s="44">
        <f t="shared" si="5"/>
        <v>0</v>
      </c>
    </row>
    <row r="52" spans="1:7" x14ac:dyDescent="0.25">
      <c r="A52" s="15">
        <v>400</v>
      </c>
      <c r="B52" s="27" t="s">
        <v>143</v>
      </c>
      <c r="C52" s="133"/>
      <c r="D52" s="117"/>
      <c r="E52" s="117"/>
      <c r="F52" s="43">
        <v>1</v>
      </c>
      <c r="G52" s="133"/>
    </row>
    <row r="53" spans="1:7" x14ac:dyDescent="0.25">
      <c r="A53" s="15">
        <v>410</v>
      </c>
      <c r="B53" s="47" t="s">
        <v>144</v>
      </c>
      <c r="C53" s="40"/>
      <c r="D53" s="40"/>
      <c r="E53" s="40"/>
      <c r="F53" s="40"/>
      <c r="G53" s="40"/>
    </row>
    <row r="54" spans="1:7" x14ac:dyDescent="0.25">
      <c r="A54" s="15">
        <v>420</v>
      </c>
      <c r="B54" s="27" t="s">
        <v>145</v>
      </c>
      <c r="C54" s="40"/>
      <c r="D54" s="40"/>
      <c r="E54" s="40"/>
      <c r="F54" s="40"/>
      <c r="G54" s="40"/>
    </row>
    <row r="55" spans="1:7" x14ac:dyDescent="0.25">
      <c r="A55" s="15">
        <v>430</v>
      </c>
      <c r="B55" s="27" t="s">
        <v>146</v>
      </c>
      <c r="C55" s="40"/>
      <c r="D55" s="40"/>
      <c r="E55" s="40"/>
      <c r="F55" s="40"/>
      <c r="G55" s="40"/>
    </row>
    <row r="56" spans="1:7" x14ac:dyDescent="0.25">
      <c r="A56" s="15">
        <v>440</v>
      </c>
      <c r="B56" s="27" t="s">
        <v>147</v>
      </c>
      <c r="C56" s="44"/>
      <c r="D56" s="40"/>
      <c r="E56" s="40"/>
      <c r="F56" s="43">
        <v>1</v>
      </c>
      <c r="G56" s="44">
        <f t="shared" ref="G56:G57" si="6">+C56*F56</f>
        <v>0</v>
      </c>
    </row>
    <row r="57" spans="1:7" x14ac:dyDescent="0.25">
      <c r="A57" s="15">
        <v>450</v>
      </c>
      <c r="B57" s="27" t="s">
        <v>148</v>
      </c>
      <c r="C57" s="44"/>
      <c r="D57" s="40"/>
      <c r="E57" s="40"/>
      <c r="F57" s="43">
        <v>0.5</v>
      </c>
      <c r="G57" s="44">
        <f t="shared" si="6"/>
        <v>0</v>
      </c>
    </row>
    <row r="58" spans="1:7" x14ac:dyDescent="0.25">
      <c r="A58" s="15">
        <v>460</v>
      </c>
      <c r="B58" s="47" t="s">
        <v>149</v>
      </c>
      <c r="C58" s="39">
        <f>SUM(C59,C70)</f>
        <v>0</v>
      </c>
      <c r="D58" s="40"/>
      <c r="E58" s="40"/>
      <c r="F58" s="40"/>
      <c r="G58" s="39">
        <f>SUM(G59,G70)</f>
        <v>0</v>
      </c>
    </row>
    <row r="59" spans="1:7" x14ac:dyDescent="0.25">
      <c r="A59" s="15">
        <v>470</v>
      </c>
      <c r="B59" s="47" t="s">
        <v>150</v>
      </c>
      <c r="C59" s="39">
        <f>SUM(C60,C61,C62,C66,C69)</f>
        <v>0</v>
      </c>
      <c r="D59" s="40"/>
      <c r="E59" s="40"/>
      <c r="F59" s="40"/>
      <c r="G59" s="39">
        <f>SUM(G60,G61,G62,G66,G69)</f>
        <v>0</v>
      </c>
    </row>
    <row r="60" spans="1:7" x14ac:dyDescent="0.25">
      <c r="A60" s="15">
        <v>480</v>
      </c>
      <c r="B60" s="27" t="s">
        <v>151</v>
      </c>
      <c r="C60" s="39"/>
      <c r="D60" s="40"/>
      <c r="E60" s="40"/>
      <c r="F60" s="45">
        <v>0.05</v>
      </c>
      <c r="G60" s="39">
        <f>SUM(G61,G62,G63,G69,G70)</f>
        <v>0</v>
      </c>
    </row>
    <row r="61" spans="1:7" x14ac:dyDescent="0.25">
      <c r="A61" s="15">
        <v>490</v>
      </c>
      <c r="B61" s="27" t="s">
        <v>152</v>
      </c>
      <c r="C61" s="44"/>
      <c r="D61" s="40"/>
      <c r="E61" s="40"/>
      <c r="F61" s="45">
        <v>0.1</v>
      </c>
      <c r="G61" s="44">
        <f t="shared" ref="G61:G66" si="7">+C61*F61</f>
        <v>0</v>
      </c>
    </row>
    <row r="62" spans="1:7" x14ac:dyDescent="0.25">
      <c r="A62" s="15">
        <v>500</v>
      </c>
      <c r="B62" s="47" t="s">
        <v>153</v>
      </c>
      <c r="C62" s="39">
        <f>SUM(C63,C64,C65)</f>
        <v>0</v>
      </c>
      <c r="D62" s="40"/>
      <c r="E62" s="40"/>
      <c r="F62" s="40"/>
      <c r="G62" s="39">
        <f>SUM(G63,G64,G65)</f>
        <v>0</v>
      </c>
    </row>
    <row r="63" spans="1:7" x14ac:dyDescent="0.25">
      <c r="A63" s="15">
        <v>510</v>
      </c>
      <c r="B63" s="27" t="s">
        <v>154</v>
      </c>
      <c r="C63" s="39"/>
      <c r="D63" s="40"/>
      <c r="E63" s="40"/>
      <c r="F63" s="43">
        <v>0.05</v>
      </c>
      <c r="G63" s="44">
        <f t="shared" si="7"/>
        <v>0</v>
      </c>
    </row>
    <row r="64" spans="1:7" x14ac:dyDescent="0.25">
      <c r="A64" s="15">
        <v>520</v>
      </c>
      <c r="B64" s="27" t="s">
        <v>155</v>
      </c>
      <c r="C64" s="39"/>
      <c r="D64" s="40"/>
      <c r="E64" s="40"/>
      <c r="F64" s="43">
        <v>0.1</v>
      </c>
      <c r="G64" s="44">
        <f t="shared" si="7"/>
        <v>0</v>
      </c>
    </row>
    <row r="65" spans="1:7" x14ac:dyDescent="0.25">
      <c r="A65" s="15">
        <v>530</v>
      </c>
      <c r="B65" s="27" t="s">
        <v>156</v>
      </c>
      <c r="C65" s="46"/>
      <c r="D65" s="40"/>
      <c r="E65" s="40"/>
      <c r="F65" s="43">
        <v>0.4</v>
      </c>
      <c r="G65" s="44">
        <f t="shared" si="7"/>
        <v>0</v>
      </c>
    </row>
    <row r="66" spans="1:7" x14ac:dyDescent="0.25">
      <c r="A66" s="15">
        <v>540</v>
      </c>
      <c r="B66" s="27" t="s">
        <v>157</v>
      </c>
      <c r="C66" s="44"/>
      <c r="D66" s="40"/>
      <c r="E66" s="40"/>
      <c r="F66" s="43">
        <v>0.4</v>
      </c>
      <c r="G66" s="44">
        <f t="shared" si="7"/>
        <v>0</v>
      </c>
    </row>
    <row r="67" spans="1:7" x14ac:dyDescent="0.25">
      <c r="A67" s="15">
        <v>550</v>
      </c>
      <c r="B67" s="27" t="s">
        <v>158</v>
      </c>
      <c r="C67" s="40"/>
      <c r="D67" s="40"/>
      <c r="E67" s="40"/>
      <c r="F67" s="40"/>
      <c r="G67" s="40"/>
    </row>
    <row r="68" spans="1:7" x14ac:dyDescent="0.25">
      <c r="A68" s="15">
        <v>560</v>
      </c>
      <c r="B68" s="27" t="s">
        <v>159</v>
      </c>
      <c r="C68" s="40"/>
      <c r="D68" s="40"/>
      <c r="E68" s="40"/>
      <c r="F68" s="40"/>
      <c r="G68" s="40"/>
    </row>
    <row r="69" spans="1:7" x14ac:dyDescent="0.25">
      <c r="A69" s="15">
        <v>570</v>
      </c>
      <c r="B69" s="27" t="s">
        <v>160</v>
      </c>
      <c r="C69" s="44"/>
      <c r="D69" s="40"/>
      <c r="E69" s="40"/>
      <c r="F69" s="43">
        <v>1</v>
      </c>
      <c r="G69" s="44">
        <f t="shared" ref="G69" si="8">+C69*F69</f>
        <v>0</v>
      </c>
    </row>
    <row r="70" spans="1:7" x14ac:dyDescent="0.25">
      <c r="A70" s="15">
        <v>580</v>
      </c>
      <c r="B70" s="47" t="s">
        <v>161</v>
      </c>
      <c r="C70" s="39">
        <f>SUM(C71,C72,C73,C77,C81,C82,C83)</f>
        <v>0</v>
      </c>
      <c r="D70" s="40"/>
      <c r="E70" s="40"/>
      <c r="F70" s="40"/>
      <c r="G70" s="39">
        <f>SUM(G71,G72,G73,G77,G81,G82,G83)</f>
        <v>0</v>
      </c>
    </row>
    <row r="71" spans="1:7" x14ac:dyDescent="0.25">
      <c r="A71" s="15">
        <v>590</v>
      </c>
      <c r="B71" s="27" t="s">
        <v>162</v>
      </c>
      <c r="C71" s="44"/>
      <c r="D71" s="40"/>
      <c r="E71" s="40"/>
      <c r="F71" s="43">
        <v>0.05</v>
      </c>
      <c r="G71" s="44">
        <f t="shared" ref="G71:G73" si="9">+C71*F71</f>
        <v>0</v>
      </c>
    </row>
    <row r="72" spans="1:7" x14ac:dyDescent="0.25">
      <c r="A72" s="15">
        <v>600</v>
      </c>
      <c r="B72" s="27" t="s">
        <v>163</v>
      </c>
      <c r="C72" s="44"/>
      <c r="D72" s="40"/>
      <c r="E72" s="40"/>
      <c r="F72" s="43">
        <v>0.3</v>
      </c>
      <c r="G72" s="44">
        <f t="shared" si="9"/>
        <v>0</v>
      </c>
    </row>
    <row r="73" spans="1:7" x14ac:dyDescent="0.25">
      <c r="A73" s="15">
        <v>610</v>
      </c>
      <c r="B73" s="27" t="s">
        <v>164</v>
      </c>
      <c r="C73" s="117"/>
      <c r="D73" s="40"/>
      <c r="E73" s="40"/>
      <c r="F73" s="118"/>
      <c r="G73" s="117">
        <f t="shared" si="9"/>
        <v>0</v>
      </c>
    </row>
    <row r="74" spans="1:7" x14ac:dyDescent="0.25">
      <c r="A74" s="15">
        <v>620</v>
      </c>
      <c r="B74" s="47" t="s">
        <v>165</v>
      </c>
      <c r="C74" s="40"/>
      <c r="D74" s="40"/>
      <c r="E74" s="40"/>
      <c r="F74" s="40"/>
      <c r="G74" s="40"/>
    </row>
    <row r="75" spans="1:7" x14ac:dyDescent="0.25">
      <c r="A75" s="15">
        <v>630</v>
      </c>
      <c r="B75" s="27" t="s">
        <v>166</v>
      </c>
      <c r="C75" s="40"/>
      <c r="D75" s="40"/>
      <c r="E75" s="40"/>
      <c r="F75" s="40"/>
      <c r="G75" s="40"/>
    </row>
    <row r="76" spans="1:7" x14ac:dyDescent="0.25">
      <c r="A76" s="15">
        <v>640</v>
      </c>
      <c r="B76" s="27" t="s">
        <v>167</v>
      </c>
      <c r="C76" s="40"/>
      <c r="D76" s="40"/>
      <c r="E76" s="40"/>
      <c r="F76" s="40"/>
      <c r="G76" s="40"/>
    </row>
    <row r="77" spans="1:7" x14ac:dyDescent="0.25">
      <c r="A77" s="15">
        <v>650</v>
      </c>
      <c r="B77" s="47" t="s">
        <v>168</v>
      </c>
      <c r="C77" s="39">
        <f>SUM(C78,C79,C80)</f>
        <v>0</v>
      </c>
      <c r="D77" s="40"/>
      <c r="E77" s="40"/>
      <c r="F77" s="40"/>
      <c r="G77" s="39">
        <f>SUM(G78,G79,G80)</f>
        <v>0</v>
      </c>
    </row>
    <row r="78" spans="1:7" x14ac:dyDescent="0.25">
      <c r="A78" s="15">
        <v>660</v>
      </c>
      <c r="B78" s="27" t="s">
        <v>169</v>
      </c>
      <c r="C78" s="44"/>
      <c r="D78" s="40"/>
      <c r="E78" s="40"/>
      <c r="F78" s="43">
        <v>0.05</v>
      </c>
      <c r="G78" s="44">
        <f t="shared" ref="G78:G80" si="10">+C78*F78</f>
        <v>0</v>
      </c>
    </row>
    <row r="79" spans="1:7" x14ac:dyDescent="0.25">
      <c r="A79" s="15">
        <v>670</v>
      </c>
      <c r="B79" s="27" t="s">
        <v>170</v>
      </c>
      <c r="C79" s="44"/>
      <c r="D79" s="40"/>
      <c r="E79" s="40"/>
      <c r="F79" s="43">
        <v>0.3</v>
      </c>
      <c r="G79" s="44">
        <f t="shared" si="10"/>
        <v>0</v>
      </c>
    </row>
    <row r="80" spans="1:7" x14ac:dyDescent="0.25">
      <c r="A80" s="15">
        <v>680</v>
      </c>
      <c r="B80" s="27" t="s">
        <v>171</v>
      </c>
      <c r="C80" s="44"/>
      <c r="D80" s="40"/>
      <c r="E80" s="40"/>
      <c r="F80" s="43">
        <v>0.4</v>
      </c>
      <c r="G80" s="44">
        <f t="shared" si="10"/>
        <v>0</v>
      </c>
    </row>
    <row r="81" spans="1:7" x14ac:dyDescent="0.25">
      <c r="A81" s="15">
        <v>690</v>
      </c>
      <c r="B81" s="27" t="s">
        <v>172</v>
      </c>
      <c r="C81" s="40"/>
      <c r="D81" s="40"/>
      <c r="E81" s="40"/>
      <c r="F81" s="40"/>
      <c r="G81" s="40"/>
    </row>
    <row r="82" spans="1:7" x14ac:dyDescent="0.25">
      <c r="A82" s="15">
        <v>700</v>
      </c>
      <c r="B82" s="27" t="s">
        <v>173</v>
      </c>
      <c r="C82" s="40"/>
      <c r="D82" s="40"/>
      <c r="E82" s="40"/>
      <c r="F82" s="40"/>
      <c r="G82" s="40"/>
    </row>
    <row r="83" spans="1:7" x14ac:dyDescent="0.25">
      <c r="A83" s="15">
        <v>710</v>
      </c>
      <c r="B83" s="27" t="s">
        <v>174</v>
      </c>
      <c r="C83" s="44"/>
      <c r="D83" s="40"/>
      <c r="E83" s="40"/>
      <c r="F83" s="43">
        <v>1</v>
      </c>
      <c r="G83" s="44">
        <f t="shared" ref="G83" si="11">+C83*F83</f>
        <v>0</v>
      </c>
    </row>
    <row r="84" spans="1:7" x14ac:dyDescent="0.25">
      <c r="A84" s="15">
        <v>720</v>
      </c>
      <c r="B84" s="47" t="s">
        <v>175</v>
      </c>
      <c r="C84" s="39">
        <f>SUM(C85:C90,C97:C99)</f>
        <v>0</v>
      </c>
      <c r="D84" s="40"/>
      <c r="E84" s="40"/>
      <c r="F84" s="40"/>
      <c r="G84" s="39">
        <f>SUM(G85:G90,G97:G99)</f>
        <v>0</v>
      </c>
    </row>
    <row r="85" spans="1:7" x14ac:dyDescent="0.25">
      <c r="A85" s="15">
        <v>730</v>
      </c>
      <c r="B85" s="27" t="s">
        <v>176</v>
      </c>
      <c r="C85" s="44"/>
      <c r="D85" s="40"/>
      <c r="E85" s="40"/>
      <c r="F85" s="43"/>
      <c r="G85" s="44">
        <f t="shared" ref="G85:G88" si="12">+C85*F85</f>
        <v>0</v>
      </c>
    </row>
    <row r="86" spans="1:7" x14ac:dyDescent="0.25">
      <c r="A86" s="15">
        <v>740</v>
      </c>
      <c r="B86" s="27" t="s">
        <v>177</v>
      </c>
      <c r="C86" s="44"/>
      <c r="D86" s="40"/>
      <c r="E86" s="40"/>
      <c r="F86" s="152"/>
      <c r="G86" s="44">
        <f t="shared" si="12"/>
        <v>0</v>
      </c>
    </row>
    <row r="87" spans="1:7" x14ac:dyDescent="0.25">
      <c r="A87" s="15">
        <v>750</v>
      </c>
      <c r="B87" s="27" t="s">
        <v>178</v>
      </c>
      <c r="C87" s="44"/>
      <c r="D87" s="40"/>
      <c r="E87" s="40"/>
      <c r="F87" s="43"/>
      <c r="G87" s="44">
        <f t="shared" si="12"/>
        <v>0</v>
      </c>
    </row>
    <row r="88" spans="1:7" x14ac:dyDescent="0.25">
      <c r="A88" s="15">
        <v>760</v>
      </c>
      <c r="B88" s="27" t="s">
        <v>179</v>
      </c>
      <c r="C88" s="44"/>
      <c r="D88" s="40"/>
      <c r="E88" s="40"/>
      <c r="F88" s="152"/>
      <c r="G88" s="44">
        <f t="shared" si="12"/>
        <v>0</v>
      </c>
    </row>
    <row r="89" spans="1:7" x14ac:dyDescent="0.25">
      <c r="A89" s="15">
        <v>770</v>
      </c>
      <c r="B89" s="27" t="s">
        <v>180</v>
      </c>
      <c r="C89" s="44"/>
      <c r="D89" s="40"/>
      <c r="E89" s="40"/>
      <c r="F89" s="152"/>
      <c r="G89" s="44">
        <f>+C89*F89</f>
        <v>0</v>
      </c>
    </row>
    <row r="90" spans="1:7" x14ac:dyDescent="0.25">
      <c r="A90" s="15">
        <v>780</v>
      </c>
      <c r="B90" s="27" t="s">
        <v>181</v>
      </c>
      <c r="C90" s="154">
        <f>SUM(C91,C96)</f>
        <v>0</v>
      </c>
      <c r="D90" s="155"/>
      <c r="E90" s="155"/>
      <c r="F90" s="155"/>
      <c r="G90" s="154">
        <f>SUM(G91,G96)</f>
        <v>0</v>
      </c>
    </row>
    <row r="91" spans="1:7" x14ac:dyDescent="0.25">
      <c r="A91" s="15">
        <v>790</v>
      </c>
      <c r="B91" s="27" t="s">
        <v>182</v>
      </c>
      <c r="C91" s="154">
        <f>SUM(C92:C95)</f>
        <v>0</v>
      </c>
      <c r="D91" s="155"/>
      <c r="E91" s="155"/>
      <c r="F91" s="155"/>
      <c r="G91" s="154">
        <f>SUM(G92:G95)</f>
        <v>0</v>
      </c>
    </row>
    <row r="92" spans="1:7" x14ac:dyDescent="0.25">
      <c r="A92" s="15">
        <v>800</v>
      </c>
      <c r="B92" s="27" t="s">
        <v>183</v>
      </c>
      <c r="C92" s="44"/>
      <c r="D92" s="40"/>
      <c r="E92" s="40"/>
      <c r="F92" s="132"/>
      <c r="G92" s="44">
        <f t="shared" ref="G92:G103" si="13">+C92*F92</f>
        <v>0</v>
      </c>
    </row>
    <row r="93" spans="1:7" x14ac:dyDescent="0.25">
      <c r="A93" s="15">
        <v>810</v>
      </c>
      <c r="B93" s="27" t="s">
        <v>184</v>
      </c>
      <c r="C93" s="44"/>
      <c r="D93" s="40"/>
      <c r="E93" s="40"/>
      <c r="F93" s="132"/>
      <c r="G93" s="44">
        <f t="shared" si="13"/>
        <v>0</v>
      </c>
    </row>
    <row r="94" spans="1:7" x14ac:dyDescent="0.25">
      <c r="A94" s="15">
        <v>820</v>
      </c>
      <c r="B94" s="27" t="s">
        <v>185</v>
      </c>
      <c r="C94" s="44"/>
      <c r="D94" s="40"/>
      <c r="E94" s="40"/>
      <c r="F94" s="132"/>
      <c r="G94" s="44">
        <f t="shared" si="13"/>
        <v>0</v>
      </c>
    </row>
    <row r="95" spans="1:7" x14ac:dyDescent="0.25">
      <c r="A95" s="15">
        <v>830</v>
      </c>
      <c r="B95" s="27" t="s">
        <v>186</v>
      </c>
      <c r="C95" s="44"/>
      <c r="D95" s="40"/>
      <c r="E95" s="40"/>
      <c r="F95" s="132"/>
      <c r="G95" s="44">
        <f t="shared" si="13"/>
        <v>0</v>
      </c>
    </row>
    <row r="96" spans="1:7" x14ac:dyDescent="0.25">
      <c r="A96" s="15">
        <v>840</v>
      </c>
      <c r="B96" s="27" t="s">
        <v>187</v>
      </c>
      <c r="C96" s="44"/>
      <c r="D96" s="40"/>
      <c r="E96" s="40"/>
      <c r="F96" s="132"/>
      <c r="G96" s="44">
        <f t="shared" si="13"/>
        <v>0</v>
      </c>
    </row>
    <row r="97" spans="1:7" x14ac:dyDescent="0.25">
      <c r="A97" s="15">
        <v>850</v>
      </c>
      <c r="B97" s="27" t="s">
        <v>188</v>
      </c>
      <c r="C97" s="44"/>
      <c r="D97" s="40"/>
      <c r="E97" s="40"/>
      <c r="F97" s="132"/>
      <c r="G97" s="44">
        <f t="shared" si="13"/>
        <v>0</v>
      </c>
    </row>
    <row r="98" spans="1:7" x14ac:dyDescent="0.25">
      <c r="A98" s="15">
        <v>860</v>
      </c>
      <c r="B98" s="27" t="s">
        <v>189</v>
      </c>
      <c r="C98" s="44"/>
      <c r="D98" s="40"/>
      <c r="E98" s="40"/>
      <c r="F98" s="132"/>
      <c r="G98" s="44">
        <f t="shared" si="13"/>
        <v>0</v>
      </c>
    </row>
    <row r="99" spans="1:7" x14ac:dyDescent="0.25">
      <c r="A99" s="15">
        <v>870</v>
      </c>
      <c r="B99" s="27" t="s">
        <v>190</v>
      </c>
      <c r="C99" s="44"/>
      <c r="D99" s="40"/>
      <c r="E99" s="40"/>
      <c r="F99" s="132"/>
      <c r="G99" s="44">
        <f t="shared" si="13"/>
        <v>0</v>
      </c>
    </row>
    <row r="100" spans="1:7" x14ac:dyDescent="0.25">
      <c r="A100" s="15">
        <v>880</v>
      </c>
      <c r="B100" s="47" t="s">
        <v>191</v>
      </c>
      <c r="C100" s="39">
        <f>SUM(C101:C103)</f>
        <v>0</v>
      </c>
      <c r="D100" s="40"/>
      <c r="E100" s="40"/>
      <c r="F100" s="40"/>
      <c r="G100" s="39">
        <f>SUM(G101:G103)</f>
        <v>0</v>
      </c>
    </row>
    <row r="101" spans="1:7" x14ac:dyDescent="0.25">
      <c r="A101" s="15">
        <v>890</v>
      </c>
      <c r="B101" s="27" t="s">
        <v>192</v>
      </c>
      <c r="C101" s="44"/>
      <c r="D101" s="40"/>
      <c r="E101" s="40"/>
      <c r="F101" s="43">
        <v>0</v>
      </c>
      <c r="G101" s="44">
        <f t="shared" si="13"/>
        <v>0</v>
      </c>
    </row>
    <row r="102" spans="1:7" x14ac:dyDescent="0.25">
      <c r="A102" s="15">
        <v>900</v>
      </c>
      <c r="B102" s="27" t="s">
        <v>193</v>
      </c>
      <c r="C102" s="44"/>
      <c r="D102" s="40"/>
      <c r="E102" s="40"/>
      <c r="F102" s="43">
        <v>1</v>
      </c>
      <c r="G102" s="44">
        <f t="shared" si="13"/>
        <v>0</v>
      </c>
    </row>
    <row r="103" spans="1:7" x14ac:dyDescent="0.25">
      <c r="A103" s="15">
        <v>910</v>
      </c>
      <c r="B103" s="27" t="s">
        <v>194</v>
      </c>
      <c r="C103" s="44"/>
      <c r="D103" s="40"/>
      <c r="E103" s="40"/>
      <c r="F103" s="43">
        <v>1</v>
      </c>
      <c r="G103" s="44">
        <f t="shared" si="13"/>
        <v>0</v>
      </c>
    </row>
    <row r="104" spans="1:7" x14ac:dyDescent="0.25">
      <c r="A104" s="15">
        <v>920</v>
      </c>
      <c r="B104" s="47" t="s">
        <v>195</v>
      </c>
      <c r="C104" s="39">
        <f>SUM(C105,C114)</f>
        <v>0</v>
      </c>
      <c r="D104" s="137"/>
      <c r="E104" s="137"/>
      <c r="F104" s="40"/>
      <c r="G104" s="39">
        <f>SUM(G105,G114)</f>
        <v>0</v>
      </c>
    </row>
    <row r="105" spans="1:7" x14ac:dyDescent="0.25">
      <c r="A105" s="15">
        <v>930</v>
      </c>
      <c r="B105" s="47" t="s">
        <v>196</v>
      </c>
      <c r="C105" s="39">
        <f>+C106+C107+C108+C110+C112+C113</f>
        <v>0</v>
      </c>
      <c r="D105" s="39">
        <f>+D106+D107+D108+D110+D112+D113</f>
        <v>0</v>
      </c>
      <c r="E105" s="39">
        <f>+E106+E107+E108+E110+E112</f>
        <v>0</v>
      </c>
      <c r="F105" s="40"/>
      <c r="G105" s="39">
        <f>+G106+G107+G108+G110+G112+G113</f>
        <v>0</v>
      </c>
    </row>
    <row r="106" spans="1:7" x14ac:dyDescent="0.25">
      <c r="A106" s="15">
        <v>940</v>
      </c>
      <c r="B106" s="27" t="s">
        <v>197</v>
      </c>
      <c r="C106" s="44"/>
      <c r="D106" s="44"/>
      <c r="E106" s="44"/>
      <c r="F106" s="43">
        <v>0</v>
      </c>
      <c r="G106" s="44">
        <f t="shared" ref="G106:G124" si="14">+C106*F106</f>
        <v>0</v>
      </c>
    </row>
    <row r="107" spans="1:7" x14ac:dyDescent="0.25">
      <c r="A107" s="15">
        <v>950</v>
      </c>
      <c r="B107" s="27" t="s">
        <v>132</v>
      </c>
      <c r="C107" s="44"/>
      <c r="D107" s="44"/>
      <c r="E107" s="44"/>
      <c r="F107" s="43">
        <v>0</v>
      </c>
      <c r="G107" s="44">
        <f t="shared" si="14"/>
        <v>0</v>
      </c>
    </row>
    <row r="108" spans="1:7" x14ac:dyDescent="0.25">
      <c r="A108" s="15">
        <v>960</v>
      </c>
      <c r="B108" s="27" t="s">
        <v>198</v>
      </c>
      <c r="C108" s="44"/>
      <c r="D108" s="44"/>
      <c r="E108" s="44"/>
      <c r="F108" s="43">
        <v>0</v>
      </c>
      <c r="G108" s="44">
        <f t="shared" si="14"/>
        <v>0</v>
      </c>
    </row>
    <row r="109" spans="1:7" x14ac:dyDescent="0.25">
      <c r="A109" s="15">
        <v>970</v>
      </c>
      <c r="B109" s="27" t="s">
        <v>199</v>
      </c>
      <c r="C109" s="40"/>
      <c r="D109" s="40"/>
      <c r="E109" s="40"/>
      <c r="F109" s="40"/>
      <c r="G109" s="40"/>
    </row>
    <row r="110" spans="1:7" x14ac:dyDescent="0.25">
      <c r="A110" s="15">
        <v>980</v>
      </c>
      <c r="B110" s="27" t="s">
        <v>200</v>
      </c>
      <c r="C110" s="44"/>
      <c r="D110" s="44"/>
      <c r="E110" s="44"/>
      <c r="F110" s="43">
        <v>0</v>
      </c>
      <c r="G110" s="44">
        <f t="shared" si="14"/>
        <v>0</v>
      </c>
    </row>
    <row r="111" spans="1:7" x14ac:dyDescent="0.25">
      <c r="A111" s="15">
        <v>990</v>
      </c>
      <c r="B111" s="27" t="s">
        <v>201</v>
      </c>
      <c r="C111" s="40"/>
      <c r="D111" s="40"/>
      <c r="E111" s="40"/>
      <c r="F111" s="40"/>
      <c r="G111" s="40"/>
    </row>
    <row r="112" spans="1:7" x14ac:dyDescent="0.25">
      <c r="A112" s="15">
        <v>1000</v>
      </c>
      <c r="B112" s="27" t="s">
        <v>202</v>
      </c>
      <c r="C112" s="44"/>
      <c r="D112" s="44"/>
      <c r="E112" s="44"/>
      <c r="F112" s="43">
        <v>0</v>
      </c>
      <c r="G112" s="44">
        <f t="shared" si="14"/>
        <v>0</v>
      </c>
    </row>
    <row r="113" spans="1:7" x14ac:dyDescent="0.25">
      <c r="A113" s="15">
        <v>1010</v>
      </c>
      <c r="B113" s="27" t="s">
        <v>203</v>
      </c>
      <c r="C113" s="44"/>
      <c r="D113" s="44"/>
      <c r="E113" s="40"/>
      <c r="F113" s="43">
        <v>0</v>
      </c>
      <c r="G113" s="44">
        <f t="shared" si="14"/>
        <v>0</v>
      </c>
    </row>
    <row r="114" spans="1:7" x14ac:dyDescent="0.25">
      <c r="A114" s="15">
        <v>1020</v>
      </c>
      <c r="B114" s="47" t="s">
        <v>204</v>
      </c>
      <c r="C114" s="39">
        <f>+C115+C116+C117+C119+C121+C122</f>
        <v>0</v>
      </c>
      <c r="D114" s="44"/>
      <c r="E114" s="39">
        <f>SUM(E115:E121)</f>
        <v>0</v>
      </c>
      <c r="F114" s="40"/>
      <c r="G114" s="39">
        <f>+G115+G116+G117+G119+G121+G122</f>
        <v>0</v>
      </c>
    </row>
    <row r="115" spans="1:7" x14ac:dyDescent="0.25">
      <c r="A115" s="15">
        <v>1030</v>
      </c>
      <c r="B115" s="27" t="s">
        <v>197</v>
      </c>
      <c r="C115" s="44"/>
      <c r="D115" s="44"/>
      <c r="E115" s="44"/>
      <c r="F115" s="43">
        <v>0</v>
      </c>
      <c r="G115" s="44">
        <f t="shared" si="14"/>
        <v>0</v>
      </c>
    </row>
    <row r="116" spans="1:7" x14ac:dyDescent="0.25">
      <c r="A116" s="15">
        <v>1040</v>
      </c>
      <c r="B116" s="27" t="s">
        <v>205</v>
      </c>
      <c r="C116" s="44"/>
      <c r="D116" s="44"/>
      <c r="E116" s="44"/>
      <c r="F116" s="43">
        <v>7.0000000000000007E-2</v>
      </c>
      <c r="G116" s="44">
        <f t="shared" si="14"/>
        <v>0</v>
      </c>
    </row>
    <row r="117" spans="1:7" x14ac:dyDescent="0.25">
      <c r="A117" s="15">
        <v>1050</v>
      </c>
      <c r="B117" s="27" t="s">
        <v>198</v>
      </c>
      <c r="C117" s="44"/>
      <c r="D117" s="44"/>
      <c r="E117" s="44"/>
      <c r="F117" s="43">
        <v>0.15</v>
      </c>
      <c r="G117" s="44">
        <f t="shared" si="14"/>
        <v>0</v>
      </c>
    </row>
    <row r="118" spans="1:7" x14ac:dyDescent="0.25">
      <c r="A118" s="15">
        <v>1060</v>
      </c>
      <c r="B118" s="27" t="s">
        <v>206</v>
      </c>
      <c r="C118" s="40"/>
      <c r="D118" s="40"/>
      <c r="E118" s="40"/>
      <c r="F118" s="40"/>
      <c r="G118" s="40"/>
    </row>
    <row r="119" spans="1:7" x14ac:dyDescent="0.25">
      <c r="A119" s="15">
        <v>1070</v>
      </c>
      <c r="B119" s="27" t="s">
        <v>200</v>
      </c>
      <c r="C119" s="44"/>
      <c r="D119" s="44"/>
      <c r="E119" s="44"/>
      <c r="F119" s="43">
        <v>0.3</v>
      </c>
      <c r="G119" s="44">
        <f t="shared" si="14"/>
        <v>0</v>
      </c>
    </row>
    <row r="120" spans="1:7" x14ac:dyDescent="0.25">
      <c r="A120" s="15">
        <v>1080</v>
      </c>
      <c r="B120" s="27" t="s">
        <v>207</v>
      </c>
      <c r="C120" s="40"/>
      <c r="D120" s="40"/>
      <c r="E120" s="40"/>
      <c r="F120" s="40"/>
      <c r="G120" s="40"/>
    </row>
    <row r="121" spans="1:7" x14ac:dyDescent="0.25">
      <c r="A121" s="15">
        <v>1090</v>
      </c>
      <c r="B121" s="27" t="s">
        <v>202</v>
      </c>
      <c r="C121" s="44"/>
      <c r="D121" s="44"/>
      <c r="E121" s="44"/>
      <c r="F121" s="43">
        <v>0.5</v>
      </c>
      <c r="G121" s="44">
        <f t="shared" si="14"/>
        <v>0</v>
      </c>
    </row>
    <row r="122" spans="1:7" x14ac:dyDescent="0.25">
      <c r="A122" s="15">
        <v>1100</v>
      </c>
      <c r="B122" s="47" t="s">
        <v>203</v>
      </c>
      <c r="C122" s="48">
        <f>SUM(C123:C124)</f>
        <v>0</v>
      </c>
      <c r="D122" s="44"/>
      <c r="E122" s="40"/>
      <c r="F122" s="40"/>
      <c r="G122" s="39">
        <f>SUM(G123:G124)</f>
        <v>0</v>
      </c>
    </row>
    <row r="123" spans="1:7" x14ac:dyDescent="0.25">
      <c r="A123" s="15">
        <v>1110</v>
      </c>
      <c r="B123" s="27" t="s">
        <v>208</v>
      </c>
      <c r="C123" s="44"/>
      <c r="D123" s="44"/>
      <c r="E123" s="40"/>
      <c r="F123" s="43">
        <v>0.25</v>
      </c>
      <c r="G123" s="44">
        <f t="shared" si="14"/>
        <v>0</v>
      </c>
    </row>
    <row r="124" spans="1:7" x14ac:dyDescent="0.25">
      <c r="A124" s="15">
        <v>1120</v>
      </c>
      <c r="B124" s="27" t="s">
        <v>209</v>
      </c>
      <c r="C124" s="44"/>
      <c r="D124" s="44"/>
      <c r="E124" s="40"/>
      <c r="F124" s="43">
        <v>1</v>
      </c>
      <c r="G124" s="44">
        <f t="shared" si="14"/>
        <v>0</v>
      </c>
    </row>
    <row r="125" spans="1:7" x14ac:dyDescent="0.25">
      <c r="A125" s="15">
        <v>1130</v>
      </c>
      <c r="B125" s="27" t="s">
        <v>210</v>
      </c>
      <c r="C125" s="117"/>
      <c r="D125" s="117"/>
      <c r="E125" s="117"/>
      <c r="F125" s="117"/>
      <c r="G125" s="44"/>
    </row>
    <row r="126" spans="1:7" x14ac:dyDescent="0.25">
      <c r="A126" s="169" t="s">
        <v>211</v>
      </c>
      <c r="B126" s="170"/>
      <c r="C126" s="188"/>
      <c r="D126" s="188"/>
      <c r="E126" s="188"/>
      <c r="F126" s="188"/>
      <c r="G126" s="188"/>
    </row>
    <row r="127" spans="1:7" x14ac:dyDescent="0.25">
      <c r="A127" s="15">
        <v>1140</v>
      </c>
      <c r="B127" s="27" t="s">
        <v>212</v>
      </c>
      <c r="C127" s="27"/>
      <c r="D127" s="26"/>
      <c r="E127" s="26"/>
      <c r="F127" s="26"/>
      <c r="G127" s="26"/>
    </row>
    <row r="128" spans="1:7" x14ac:dyDescent="0.25">
      <c r="A128" s="15">
        <v>1150</v>
      </c>
      <c r="B128" s="27" t="s">
        <v>213</v>
      </c>
      <c r="C128" s="28"/>
      <c r="D128" s="26"/>
      <c r="E128" s="26"/>
      <c r="F128" s="26"/>
      <c r="G128" s="26"/>
    </row>
    <row r="129" spans="1:7" x14ac:dyDescent="0.25">
      <c r="A129" s="15">
        <v>1160</v>
      </c>
      <c r="B129" s="27" t="s">
        <v>214</v>
      </c>
      <c r="C129" s="28"/>
      <c r="D129" s="26"/>
      <c r="E129" s="26"/>
      <c r="F129" s="26"/>
      <c r="G129" s="26"/>
    </row>
    <row r="130" spans="1:7" x14ac:dyDescent="0.25">
      <c r="A130" s="15">
        <v>1170</v>
      </c>
      <c r="B130" s="27" t="s">
        <v>215</v>
      </c>
      <c r="C130" s="27"/>
      <c r="D130" s="26"/>
      <c r="E130" s="26"/>
      <c r="F130" s="26"/>
      <c r="G130" s="26"/>
    </row>
    <row r="131" spans="1:7" x14ac:dyDescent="0.25">
      <c r="A131" s="169" t="s">
        <v>216</v>
      </c>
      <c r="B131" s="170"/>
      <c r="C131" s="188"/>
      <c r="D131" s="188"/>
      <c r="E131" s="188"/>
      <c r="F131" s="188"/>
      <c r="G131" s="188"/>
    </row>
    <row r="132" spans="1:7" x14ac:dyDescent="0.25">
      <c r="A132" s="15">
        <v>1180</v>
      </c>
      <c r="B132" s="27" t="s">
        <v>217</v>
      </c>
      <c r="C132" s="27"/>
      <c r="D132" s="26"/>
      <c r="E132" s="26"/>
      <c r="F132" s="27"/>
      <c r="G132" s="27"/>
    </row>
    <row r="133" spans="1:7" x14ac:dyDescent="0.25">
      <c r="A133" s="15">
        <v>1190</v>
      </c>
      <c r="B133" s="27" t="s">
        <v>218</v>
      </c>
      <c r="C133" s="27"/>
      <c r="D133" s="26"/>
      <c r="E133" s="26"/>
      <c r="F133" s="27"/>
      <c r="G133" s="27"/>
    </row>
    <row r="134" spans="1:7" x14ac:dyDescent="0.25">
      <c r="A134" s="15">
        <v>1200</v>
      </c>
      <c r="B134" s="27" t="s">
        <v>219</v>
      </c>
      <c r="C134" s="27"/>
      <c r="D134" s="26"/>
      <c r="E134" s="26"/>
      <c r="F134" s="27"/>
      <c r="G134" s="27"/>
    </row>
    <row r="135" spans="1:7" x14ac:dyDescent="0.25">
      <c r="A135" s="15">
        <v>1210</v>
      </c>
      <c r="B135" s="27" t="s">
        <v>220</v>
      </c>
      <c r="C135" s="27"/>
      <c r="D135" s="26"/>
      <c r="E135" s="26"/>
      <c r="F135" s="27"/>
      <c r="G135" s="27"/>
    </row>
    <row r="136" spans="1:7" x14ac:dyDescent="0.25">
      <c r="A136" s="169" t="s">
        <v>221</v>
      </c>
      <c r="B136" s="170"/>
      <c r="C136" s="188"/>
      <c r="D136" s="188"/>
      <c r="E136" s="188"/>
      <c r="F136" s="188"/>
      <c r="G136" s="188"/>
    </row>
    <row r="137" spans="1:7" x14ac:dyDescent="0.25">
      <c r="A137" s="15">
        <v>1220</v>
      </c>
      <c r="B137" s="27" t="s">
        <v>222</v>
      </c>
      <c r="C137" s="28"/>
      <c r="D137" s="26"/>
      <c r="E137" s="26"/>
      <c r="F137" s="27"/>
      <c r="G137" s="27"/>
    </row>
    <row r="138" spans="1:7" x14ac:dyDescent="0.25">
      <c r="A138" s="15">
        <v>1230</v>
      </c>
      <c r="B138" s="27" t="s">
        <v>223</v>
      </c>
      <c r="C138" s="28"/>
      <c r="D138" s="26"/>
      <c r="E138" s="26"/>
      <c r="F138" s="27"/>
      <c r="G138" s="27"/>
    </row>
    <row r="139" spans="1:7" x14ac:dyDescent="0.25">
      <c r="A139" s="15">
        <v>1240</v>
      </c>
      <c r="B139" s="27" t="s">
        <v>224</v>
      </c>
      <c r="C139" s="28"/>
      <c r="D139" s="26"/>
      <c r="E139" s="26"/>
      <c r="F139" s="27"/>
      <c r="G139" s="27"/>
    </row>
    <row r="140" spans="1:7" x14ac:dyDescent="0.25">
      <c r="A140" s="15">
        <v>1250</v>
      </c>
      <c r="B140" s="27" t="s">
        <v>225</v>
      </c>
      <c r="C140" s="28"/>
      <c r="D140" s="26"/>
      <c r="E140" s="26"/>
      <c r="F140" s="27"/>
      <c r="G140" s="27"/>
    </row>
    <row r="141" spans="1:7" x14ac:dyDescent="0.25">
      <c r="A141" s="15">
        <v>1260</v>
      </c>
      <c r="B141" s="27" t="s">
        <v>226</v>
      </c>
      <c r="C141" s="27"/>
      <c r="D141" s="26"/>
      <c r="E141" s="26"/>
      <c r="F141" s="26"/>
      <c r="G141" s="26"/>
    </row>
    <row r="142" spans="1:7" x14ac:dyDescent="0.25">
      <c r="A142" s="15">
        <v>1270</v>
      </c>
      <c r="B142" s="27" t="s">
        <v>227</v>
      </c>
      <c r="C142" s="27"/>
      <c r="D142" s="26"/>
      <c r="E142" s="26"/>
      <c r="F142" s="26"/>
      <c r="G142" s="26"/>
    </row>
    <row r="143" spans="1:7" x14ac:dyDescent="0.25">
      <c r="A143" s="15">
        <v>1280</v>
      </c>
      <c r="B143" s="27" t="s">
        <v>228</v>
      </c>
      <c r="C143" s="26"/>
      <c r="D143" s="26"/>
      <c r="E143" s="26"/>
      <c r="F143" s="26"/>
      <c r="G143" s="26"/>
    </row>
    <row r="144" spans="1:7" x14ac:dyDescent="0.25">
      <c r="A144" s="169" t="s">
        <v>229</v>
      </c>
      <c r="B144" s="170"/>
      <c r="C144" s="188"/>
      <c r="D144" s="188"/>
      <c r="E144" s="188"/>
      <c r="F144" s="188"/>
      <c r="G144" s="188"/>
    </row>
    <row r="145" spans="1:7" x14ac:dyDescent="0.25">
      <c r="A145" s="15">
        <v>1290</v>
      </c>
      <c r="B145" s="27" t="s">
        <v>230</v>
      </c>
      <c r="C145" s="26"/>
      <c r="D145" s="26"/>
      <c r="E145" s="26"/>
      <c r="F145" s="26"/>
      <c r="G145" s="26"/>
    </row>
    <row r="146" spans="1:7" x14ac:dyDescent="0.25">
      <c r="A146" s="15">
        <v>1300</v>
      </c>
      <c r="B146" s="27" t="s">
        <v>231</v>
      </c>
      <c r="C146" s="26"/>
      <c r="D146" s="26"/>
      <c r="E146" s="26"/>
      <c r="F146" s="26"/>
      <c r="G146" s="26"/>
    </row>
    <row r="147" spans="1:7" x14ac:dyDescent="0.25">
      <c r="A147" s="15">
        <v>1310</v>
      </c>
      <c r="B147" s="27" t="s">
        <v>232</v>
      </c>
      <c r="C147" s="26"/>
      <c r="D147" s="26"/>
      <c r="E147" s="26"/>
      <c r="F147" s="26"/>
      <c r="G147" s="26"/>
    </row>
    <row r="148" spans="1:7" x14ac:dyDescent="0.25">
      <c r="A148" s="15">
        <v>1320</v>
      </c>
      <c r="B148" s="27" t="s">
        <v>233</v>
      </c>
      <c r="C148" s="26"/>
      <c r="D148" s="26"/>
      <c r="E148" s="26"/>
      <c r="F148" s="26"/>
      <c r="G148" s="26"/>
    </row>
    <row r="149" spans="1:7" x14ac:dyDescent="0.25">
      <c r="A149" s="15">
        <v>1330</v>
      </c>
      <c r="B149" s="27" t="s">
        <v>234</v>
      </c>
      <c r="C149" s="26"/>
      <c r="D149" s="26"/>
      <c r="E149" s="26"/>
      <c r="F149" s="26"/>
      <c r="G149" s="26"/>
    </row>
    <row r="150" spans="1:7" x14ac:dyDescent="0.25">
      <c r="A150" s="15">
        <v>1340</v>
      </c>
      <c r="B150" s="27" t="s">
        <v>235</v>
      </c>
      <c r="C150" s="26"/>
      <c r="D150" s="26"/>
      <c r="E150" s="26"/>
      <c r="F150" s="26"/>
      <c r="G150" s="26"/>
    </row>
    <row r="151" spans="1:7" x14ac:dyDescent="0.25">
      <c r="A151" s="15">
        <v>1350</v>
      </c>
      <c r="B151" s="27" t="s">
        <v>236</v>
      </c>
      <c r="C151" s="26"/>
      <c r="D151" s="26"/>
      <c r="E151" s="26"/>
      <c r="F151" s="26"/>
      <c r="G151" s="26"/>
    </row>
    <row r="152" spans="1:7" x14ac:dyDescent="0.25">
      <c r="A152" s="15">
        <v>1360</v>
      </c>
      <c r="B152" s="27" t="s">
        <v>237</v>
      </c>
      <c r="C152" s="26"/>
      <c r="D152" s="26"/>
      <c r="E152" s="26"/>
      <c r="F152" s="26"/>
      <c r="G152" s="26"/>
    </row>
    <row r="153" spans="1:7" x14ac:dyDescent="0.25">
      <c r="A153" s="15">
        <v>1370</v>
      </c>
      <c r="B153" s="27" t="s">
        <v>238</v>
      </c>
      <c r="C153" s="27"/>
      <c r="D153" s="26"/>
      <c r="E153" s="26"/>
      <c r="F153" s="27"/>
      <c r="G153" s="27"/>
    </row>
    <row r="154" spans="1:7" x14ac:dyDescent="0.25">
      <c r="A154" s="15">
        <v>1380</v>
      </c>
      <c r="B154" s="27" t="s">
        <v>239</v>
      </c>
      <c r="C154" s="27"/>
      <c r="D154" s="26"/>
      <c r="E154" s="26"/>
      <c r="F154" s="27"/>
      <c r="G154" s="27"/>
    </row>
    <row r="155" spans="1:7" x14ac:dyDescent="0.25">
      <c r="A155" s="15">
        <v>1390</v>
      </c>
      <c r="B155" s="27" t="s">
        <v>240</v>
      </c>
      <c r="C155" s="26"/>
      <c r="D155" s="26"/>
      <c r="E155" s="26"/>
      <c r="F155" s="26"/>
      <c r="G155" s="26"/>
    </row>
    <row r="157" spans="1:7" s="1" customFormat="1" ht="12.75" x14ac:dyDescent="0.2">
      <c r="B157" s="29" t="s">
        <v>87</v>
      </c>
      <c r="C157" s="30"/>
      <c r="D157" s="30"/>
      <c r="E157" s="30"/>
      <c r="F157" s="30"/>
      <c r="G157" s="30"/>
    </row>
    <row r="158" spans="1:7" s="1" customFormat="1" ht="12.75" x14ac:dyDescent="0.2">
      <c r="B158" s="31" t="s">
        <v>88</v>
      </c>
      <c r="C158" s="32"/>
      <c r="D158" s="32"/>
      <c r="E158" s="32"/>
      <c r="F158" s="32"/>
      <c r="G158" s="32"/>
    </row>
    <row r="159" spans="1:7" s="1" customFormat="1" ht="12.75" x14ac:dyDescent="0.2">
      <c r="B159" s="32"/>
      <c r="C159" s="32"/>
    </row>
    <row r="160" spans="1:7" s="1" customFormat="1" ht="12.75" x14ac:dyDescent="0.2">
      <c r="B160" s="29" t="s">
        <v>87</v>
      </c>
      <c r="C160" s="30"/>
      <c r="D160" s="30"/>
      <c r="E160" s="30"/>
      <c r="F160" s="30"/>
      <c r="G160" s="30"/>
    </row>
    <row r="161" spans="2:8" s="1" customFormat="1" ht="12.75" x14ac:dyDescent="0.2">
      <c r="B161" s="31" t="s">
        <v>88</v>
      </c>
      <c r="C161" s="32"/>
      <c r="D161" s="32"/>
      <c r="E161" s="32"/>
      <c r="F161" s="32"/>
      <c r="G161" s="32"/>
      <c r="H161" s="32"/>
    </row>
  </sheetData>
  <sheetProtection formatCells="0" formatColumns="0" formatRows="0" insertColumns="0" insertRows="0" insertHyperlinks="0" deleteColumns="0" deleteRows="0" sort="0" autoFilter="0" pivotTables="0"/>
  <mergeCells count="16">
    <mergeCell ref="D8:E8"/>
    <mergeCell ref="A4:B4"/>
    <mergeCell ref="C4:E4"/>
    <mergeCell ref="D5:E5"/>
    <mergeCell ref="D6:E6"/>
    <mergeCell ref="D7:E7"/>
    <mergeCell ref="A126:G126"/>
    <mergeCell ref="A131:G131"/>
    <mergeCell ref="A136:G136"/>
    <mergeCell ref="A144:G144"/>
    <mergeCell ref="A10:B11"/>
    <mergeCell ref="C10:C11"/>
    <mergeCell ref="D10:D11"/>
    <mergeCell ref="E10:E11"/>
    <mergeCell ref="F10:F11"/>
    <mergeCell ref="G10:G11"/>
  </mergeCells>
  <hyperlinks>
    <hyperlink ref="C2" location="'Pregled obrazaca'!A1" display="Povratak na Pregled obrazaca"/>
  </hyperlinks>
  <pageMargins left="0.25" right="0.25" top="0.75" bottom="0.75" header="0.3" footer="0.3"/>
  <pageSetup paperSize="9" scale="51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showGridLines="0" zoomScale="80" zoomScaleNormal="80" workbookViewId="0">
      <selection activeCell="B39" sqref="B39:C39"/>
    </sheetView>
  </sheetViews>
  <sheetFormatPr defaultColWidth="9.140625" defaultRowHeight="15" x14ac:dyDescent="0.25"/>
  <cols>
    <col min="1" max="1" width="8.42578125" style="91" customWidth="1"/>
    <col min="2" max="2" width="149.28515625" style="91" bestFit="1" customWidth="1"/>
    <col min="3" max="3" width="13.140625" style="91" customWidth="1"/>
    <col min="4" max="5" width="10" style="91" customWidth="1"/>
    <col min="6" max="6" width="10.28515625" style="91" customWidth="1"/>
    <col min="7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I2" s="4"/>
      <c r="J2" s="4"/>
      <c r="K2" s="4"/>
    </row>
    <row r="3" spans="1:17" s="1" customFormat="1" ht="12.75" x14ac:dyDescent="0.2"/>
    <row r="4" spans="1:17" s="5" customFormat="1" x14ac:dyDescent="0.25">
      <c r="A4" s="174" t="s">
        <v>241</v>
      </c>
      <c r="B4" s="176"/>
      <c r="C4" s="177" t="s">
        <v>242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243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9" customHeight="1" x14ac:dyDescent="0.25">
      <c r="A10" s="181" t="s">
        <v>244</v>
      </c>
      <c r="B10" s="183"/>
      <c r="C10" s="192" t="s">
        <v>102</v>
      </c>
      <c r="D10" s="192" t="s">
        <v>103</v>
      </c>
      <c r="E10" s="192" t="s">
        <v>104</v>
      </c>
      <c r="F10" s="192" t="s">
        <v>14</v>
      </c>
      <c r="G10" s="192" t="s">
        <v>105</v>
      </c>
    </row>
    <row r="11" spans="1:17" ht="48.75" customHeight="1" x14ac:dyDescent="0.25">
      <c r="A11" s="190"/>
      <c r="B11" s="191"/>
      <c r="C11" s="193"/>
      <c r="D11" s="193"/>
      <c r="E11" s="193"/>
      <c r="F11" s="194"/>
      <c r="G11" s="193"/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24</v>
      </c>
      <c r="G12" s="15" t="s">
        <v>26</v>
      </c>
    </row>
    <row r="13" spans="1:17" x14ac:dyDescent="0.25">
      <c r="A13" s="15" t="s">
        <v>16</v>
      </c>
      <c r="B13" s="47" t="s">
        <v>106</v>
      </c>
      <c r="C13" s="39">
        <f>SUM(C14,C104)</f>
        <v>0</v>
      </c>
      <c r="D13" s="40"/>
      <c r="E13" s="40"/>
      <c r="F13" s="40"/>
      <c r="G13" s="39">
        <f>SUM(G14,G104,G125)</f>
        <v>0</v>
      </c>
    </row>
    <row r="14" spans="1:17" x14ac:dyDescent="0.25">
      <c r="A14" s="15" t="s">
        <v>20</v>
      </c>
      <c r="B14" s="47" t="s">
        <v>107</v>
      </c>
      <c r="C14" s="39">
        <f>SUM(C15,C24,C33,C39,C58,C84,C100)</f>
        <v>0</v>
      </c>
      <c r="D14" s="40"/>
      <c r="E14" s="40"/>
      <c r="F14" s="40"/>
      <c r="G14" s="39">
        <f>SUM(G15,G24,G33,G39,G58,G84,G100)</f>
        <v>0</v>
      </c>
    </row>
    <row r="15" spans="1:17" x14ac:dyDescent="0.25">
      <c r="A15" s="15" t="s">
        <v>17</v>
      </c>
      <c r="B15" s="47" t="s">
        <v>108</v>
      </c>
      <c r="C15" s="39">
        <f>SUM(C16,C17,C20,C21,C22,C23)</f>
        <v>0</v>
      </c>
      <c r="D15" s="40"/>
      <c r="E15" s="40"/>
      <c r="F15" s="40"/>
      <c r="G15" s="39">
        <f>SUM(G16,G17,G20,G21,G22,G23)</f>
        <v>0</v>
      </c>
    </row>
    <row r="16" spans="1:17" x14ac:dyDescent="0.25">
      <c r="A16" s="15" t="s">
        <v>18</v>
      </c>
      <c r="B16" s="27" t="s">
        <v>109</v>
      </c>
      <c r="C16" s="42"/>
      <c r="D16" s="40"/>
      <c r="E16" s="40"/>
      <c r="F16" s="43">
        <v>1</v>
      </c>
      <c r="G16" s="44">
        <f>+C16*F16</f>
        <v>0</v>
      </c>
    </row>
    <row r="17" spans="1:7" x14ac:dyDescent="0.25">
      <c r="A17" s="15" t="s">
        <v>24</v>
      </c>
      <c r="B17" s="47" t="s">
        <v>110</v>
      </c>
      <c r="C17" s="39">
        <f>SUM(C18,C19)</f>
        <v>0</v>
      </c>
      <c r="D17" s="40"/>
      <c r="E17" s="40"/>
      <c r="F17" s="40"/>
      <c r="G17" s="39">
        <f>SUM(G18,G19)</f>
        <v>0</v>
      </c>
    </row>
    <row r="18" spans="1:7" x14ac:dyDescent="0.25">
      <c r="A18" s="15" t="s">
        <v>26</v>
      </c>
      <c r="B18" s="27" t="s">
        <v>111</v>
      </c>
      <c r="C18" s="42"/>
      <c r="D18" s="40"/>
      <c r="E18" s="40"/>
      <c r="F18" s="45">
        <v>0.15</v>
      </c>
      <c r="G18" s="44">
        <f t="shared" ref="G18:G20" si="0">+C18*F18</f>
        <v>0</v>
      </c>
    </row>
    <row r="19" spans="1:7" x14ac:dyDescent="0.25">
      <c r="A19" s="15" t="s">
        <v>28</v>
      </c>
      <c r="B19" s="27" t="s">
        <v>112</v>
      </c>
      <c r="C19" s="42"/>
      <c r="D19" s="40"/>
      <c r="E19" s="40"/>
      <c r="F19" s="45">
        <v>0.2</v>
      </c>
      <c r="G19" s="44">
        <f t="shared" si="0"/>
        <v>0</v>
      </c>
    </row>
    <row r="20" spans="1:7" x14ac:dyDescent="0.25">
      <c r="A20" s="15" t="s">
        <v>30</v>
      </c>
      <c r="B20" s="27" t="s">
        <v>113</v>
      </c>
      <c r="C20" s="42"/>
      <c r="D20" s="40"/>
      <c r="E20" s="40"/>
      <c r="F20" s="45">
        <v>0.05</v>
      </c>
      <c r="G20" s="44">
        <f t="shared" si="0"/>
        <v>0</v>
      </c>
    </row>
    <row r="21" spans="1:7" x14ac:dyDescent="0.25">
      <c r="A21" s="15" t="s">
        <v>32</v>
      </c>
      <c r="B21" s="27" t="s">
        <v>114</v>
      </c>
      <c r="C21" s="40"/>
      <c r="D21" s="40"/>
      <c r="E21" s="40"/>
      <c r="F21" s="40"/>
      <c r="G21" s="40"/>
    </row>
    <row r="22" spans="1:7" x14ac:dyDescent="0.25">
      <c r="A22" s="15">
        <v>100</v>
      </c>
      <c r="B22" s="27" t="s">
        <v>115</v>
      </c>
      <c r="C22" s="40"/>
      <c r="D22" s="40"/>
      <c r="E22" s="40"/>
      <c r="F22" s="40"/>
      <c r="G22" s="40"/>
    </row>
    <row r="23" spans="1:7" x14ac:dyDescent="0.25">
      <c r="A23" s="15">
        <v>110</v>
      </c>
      <c r="B23" s="27" t="s">
        <v>116</v>
      </c>
      <c r="C23" s="46"/>
      <c r="D23" s="40"/>
      <c r="E23" s="40"/>
      <c r="F23" s="45">
        <v>0.1</v>
      </c>
      <c r="G23" s="44">
        <f>+C23*F23</f>
        <v>0</v>
      </c>
    </row>
    <row r="24" spans="1:7" x14ac:dyDescent="0.25">
      <c r="A24" s="15">
        <v>120</v>
      </c>
      <c r="B24" s="47" t="s">
        <v>117</v>
      </c>
      <c r="C24" s="39">
        <f>SUM(C25,C28,C31)</f>
        <v>0</v>
      </c>
      <c r="D24" s="40"/>
      <c r="E24" s="40"/>
      <c r="F24" s="40"/>
      <c r="G24" s="39">
        <f>SUM(G25,G28,G31)</f>
        <v>0</v>
      </c>
    </row>
    <row r="25" spans="1:7" x14ac:dyDescent="0.25">
      <c r="A25" s="15">
        <v>130</v>
      </c>
      <c r="B25" s="47" t="s">
        <v>118</v>
      </c>
      <c r="C25" s="39">
        <f>SUM(C26,C27)</f>
        <v>0</v>
      </c>
      <c r="D25" s="40"/>
      <c r="E25" s="40"/>
      <c r="F25" s="40"/>
      <c r="G25" s="39">
        <f>SUM(G26,G27)</f>
        <v>0</v>
      </c>
    </row>
    <row r="26" spans="1:7" x14ac:dyDescent="0.25">
      <c r="A26" s="15">
        <v>140</v>
      </c>
      <c r="B26" s="27" t="s">
        <v>119</v>
      </c>
      <c r="C26" s="44"/>
      <c r="D26" s="40"/>
      <c r="E26" s="40"/>
      <c r="F26" s="44">
        <v>0.05</v>
      </c>
      <c r="G26" s="44">
        <f t="shared" ref="G26:G27" si="1">+C26*F26</f>
        <v>0</v>
      </c>
    </row>
    <row r="27" spans="1:7" x14ac:dyDescent="0.25">
      <c r="A27" s="15">
        <v>150</v>
      </c>
      <c r="B27" s="27" t="s">
        <v>120</v>
      </c>
      <c r="C27" s="44"/>
      <c r="D27" s="40"/>
      <c r="E27" s="40"/>
      <c r="F27" s="44">
        <v>0.25</v>
      </c>
      <c r="G27" s="44">
        <f t="shared" si="1"/>
        <v>0</v>
      </c>
    </row>
    <row r="28" spans="1:7" x14ac:dyDescent="0.25">
      <c r="A28" s="15">
        <v>160</v>
      </c>
      <c r="B28" s="47" t="s">
        <v>121</v>
      </c>
      <c r="C28" s="40"/>
      <c r="D28" s="40"/>
      <c r="E28" s="40"/>
      <c r="F28" s="40"/>
      <c r="G28" s="40"/>
    </row>
    <row r="29" spans="1:7" x14ac:dyDescent="0.25">
      <c r="A29" s="15">
        <v>170</v>
      </c>
      <c r="B29" s="27" t="s">
        <v>122</v>
      </c>
      <c r="C29" s="40"/>
      <c r="D29" s="40"/>
      <c r="E29" s="40"/>
      <c r="F29" s="40"/>
      <c r="G29" s="40"/>
    </row>
    <row r="30" spans="1:7" x14ac:dyDescent="0.25">
      <c r="A30" s="15">
        <v>180</v>
      </c>
      <c r="B30" s="27" t="s">
        <v>123</v>
      </c>
      <c r="C30" s="40"/>
      <c r="D30" s="40"/>
      <c r="E30" s="40"/>
      <c r="F30" s="40"/>
      <c r="G30" s="40"/>
    </row>
    <row r="31" spans="1:7" x14ac:dyDescent="0.25">
      <c r="A31" s="15">
        <v>190</v>
      </c>
      <c r="B31" s="27" t="s">
        <v>124</v>
      </c>
      <c r="C31" s="44"/>
      <c r="D31" s="40"/>
      <c r="E31" s="40"/>
      <c r="F31" s="44">
        <v>0.25</v>
      </c>
      <c r="G31" s="44">
        <f>+C31*F31</f>
        <v>0</v>
      </c>
    </row>
    <row r="32" spans="1:7" x14ac:dyDescent="0.25">
      <c r="A32" s="15">
        <v>200</v>
      </c>
      <c r="B32" s="27" t="s">
        <v>125</v>
      </c>
      <c r="C32" s="40"/>
      <c r="D32" s="40"/>
      <c r="E32" s="40"/>
      <c r="F32" s="40"/>
      <c r="G32" s="40"/>
    </row>
    <row r="33" spans="1:7" x14ac:dyDescent="0.25">
      <c r="A33" s="15">
        <v>210</v>
      </c>
      <c r="B33" s="47" t="s">
        <v>126</v>
      </c>
      <c r="C33" s="39">
        <f>SUM(C34,C35,C36)</f>
        <v>0</v>
      </c>
      <c r="D33" s="40"/>
      <c r="E33" s="40"/>
      <c r="F33" s="40"/>
      <c r="G33" s="39">
        <f>SUM(G34,G35,G36)</f>
        <v>0</v>
      </c>
    </row>
    <row r="34" spans="1:7" x14ac:dyDescent="0.25">
      <c r="A34" s="15">
        <v>220</v>
      </c>
      <c r="B34" s="27" t="s">
        <v>127</v>
      </c>
      <c r="C34" s="42"/>
      <c r="D34" s="40"/>
      <c r="E34" s="40"/>
      <c r="F34" s="43">
        <v>1</v>
      </c>
      <c r="G34" s="44">
        <f t="shared" ref="G34:G35" si="2">+C34*F34</f>
        <v>0</v>
      </c>
    </row>
    <row r="35" spans="1:7" x14ac:dyDescent="0.25">
      <c r="A35" s="15">
        <v>230</v>
      </c>
      <c r="B35" s="27" t="s">
        <v>128</v>
      </c>
      <c r="C35" s="42"/>
      <c r="D35" s="40"/>
      <c r="E35" s="40"/>
      <c r="F35" s="43">
        <v>1</v>
      </c>
      <c r="G35" s="44">
        <f t="shared" si="2"/>
        <v>0</v>
      </c>
    </row>
    <row r="36" spans="1:7" x14ac:dyDescent="0.25">
      <c r="A36" s="15">
        <v>240</v>
      </c>
      <c r="B36" s="47" t="s">
        <v>129</v>
      </c>
      <c r="C36" s="39">
        <f>SUM(C37,C38)</f>
        <v>0</v>
      </c>
      <c r="D36" s="40"/>
      <c r="E36" s="40"/>
      <c r="F36" s="40"/>
      <c r="G36" s="39">
        <f>SUM(G37,G38)</f>
        <v>0</v>
      </c>
    </row>
    <row r="37" spans="1:7" x14ac:dyDescent="0.25">
      <c r="A37" s="15">
        <v>250</v>
      </c>
      <c r="B37" s="27" t="s">
        <v>119</v>
      </c>
      <c r="C37" s="42"/>
      <c r="D37" s="40"/>
      <c r="E37" s="40"/>
      <c r="F37" s="43">
        <v>0.2</v>
      </c>
      <c r="G37" s="44">
        <f t="shared" ref="G37:G38" si="3">+C37*F37</f>
        <v>0</v>
      </c>
    </row>
    <row r="38" spans="1:7" x14ac:dyDescent="0.25">
      <c r="A38" s="15">
        <v>260</v>
      </c>
      <c r="B38" s="27" t="s">
        <v>120</v>
      </c>
      <c r="C38" s="42"/>
      <c r="D38" s="40"/>
      <c r="E38" s="40"/>
      <c r="F38" s="43">
        <v>0.4</v>
      </c>
      <c r="G38" s="44">
        <f t="shared" si="3"/>
        <v>0</v>
      </c>
    </row>
    <row r="39" spans="1:7" x14ac:dyDescent="0.25">
      <c r="A39" s="15">
        <v>270</v>
      </c>
      <c r="B39" s="47" t="s">
        <v>130</v>
      </c>
      <c r="C39" s="39">
        <f>SUM(C40,C41,C42,C43,C46,C47,C50,C51,C52,C56,C57)</f>
        <v>0</v>
      </c>
      <c r="D39" s="40"/>
      <c r="E39" s="40"/>
      <c r="F39" s="40"/>
      <c r="G39" s="39">
        <f>SUM(G40,G41,G42,G43,G46,G47,G50,G51,G52,G56,G57)</f>
        <v>0</v>
      </c>
    </row>
    <row r="40" spans="1:7" x14ac:dyDescent="0.25">
      <c r="A40" s="15">
        <v>280</v>
      </c>
      <c r="B40" s="27" t="s">
        <v>131</v>
      </c>
      <c r="C40" s="42"/>
      <c r="D40" s="40"/>
      <c r="E40" s="40"/>
      <c r="F40" s="43">
        <v>0.2</v>
      </c>
      <c r="G40" s="44">
        <f t="shared" ref="G40:G42" si="4">+C40*F40</f>
        <v>0</v>
      </c>
    </row>
    <row r="41" spans="1:7" x14ac:dyDescent="0.25">
      <c r="A41" s="15">
        <v>290</v>
      </c>
      <c r="B41" s="27" t="s">
        <v>132</v>
      </c>
      <c r="C41" s="42"/>
      <c r="D41" s="40"/>
      <c r="E41" s="40"/>
      <c r="F41" s="43">
        <v>0.1</v>
      </c>
      <c r="G41" s="44">
        <f t="shared" si="4"/>
        <v>0</v>
      </c>
    </row>
    <row r="42" spans="1:7" x14ac:dyDescent="0.25">
      <c r="A42" s="15">
        <v>300</v>
      </c>
      <c r="B42" s="27" t="s">
        <v>133</v>
      </c>
      <c r="C42" s="42"/>
      <c r="D42" s="40"/>
      <c r="E42" s="40"/>
      <c r="F42" s="43">
        <v>1</v>
      </c>
      <c r="G42" s="44">
        <f t="shared" si="4"/>
        <v>0</v>
      </c>
    </row>
    <row r="43" spans="1:7" x14ac:dyDescent="0.25">
      <c r="A43" s="15">
        <v>310</v>
      </c>
      <c r="B43" s="47" t="s">
        <v>134</v>
      </c>
      <c r="C43" s="132"/>
      <c r="D43" s="117">
        <f>(D18+D24+D30+D36)-MIN(D18+D24+D30+D36,D42)</f>
        <v>0</v>
      </c>
      <c r="E43" s="117"/>
      <c r="F43" s="117"/>
      <c r="G43" s="132"/>
    </row>
    <row r="44" spans="1:7" x14ac:dyDescent="0.25">
      <c r="A44" s="15">
        <v>320</v>
      </c>
      <c r="B44" s="27" t="s">
        <v>135</v>
      </c>
      <c r="C44" s="132"/>
      <c r="D44" s="132"/>
      <c r="E44" s="132"/>
      <c r="F44" s="136">
        <v>1</v>
      </c>
      <c r="G44" s="132"/>
    </row>
    <row r="45" spans="1:7" x14ac:dyDescent="0.25">
      <c r="A45" s="15">
        <v>330</v>
      </c>
      <c r="B45" s="27" t="s">
        <v>136</v>
      </c>
      <c r="C45" s="133"/>
      <c r="D45" s="40"/>
      <c r="E45" s="40"/>
      <c r="F45" s="136">
        <v>1</v>
      </c>
      <c r="G45" s="133"/>
    </row>
    <row r="46" spans="1:7" x14ac:dyDescent="0.25">
      <c r="A46" s="15">
        <v>340</v>
      </c>
      <c r="B46" s="27" t="s">
        <v>137</v>
      </c>
      <c r="C46" s="44"/>
      <c r="D46" s="40"/>
      <c r="E46" s="40"/>
      <c r="F46" s="43">
        <v>1</v>
      </c>
      <c r="G46" s="44">
        <f>+C46*F46</f>
        <v>0</v>
      </c>
    </row>
    <row r="47" spans="1:7" x14ac:dyDescent="0.25">
      <c r="A47" s="15">
        <v>350</v>
      </c>
      <c r="B47" s="47" t="s">
        <v>138</v>
      </c>
      <c r="C47" s="39">
        <f>SUM(C48,C49)</f>
        <v>0</v>
      </c>
      <c r="D47" s="40"/>
      <c r="E47" s="40"/>
      <c r="F47" s="40"/>
      <c r="G47" s="39">
        <f>SUM(G48,G49)</f>
        <v>0</v>
      </c>
    </row>
    <row r="48" spans="1:7" x14ac:dyDescent="0.25">
      <c r="A48" s="15">
        <v>360</v>
      </c>
      <c r="B48" s="27" t="s">
        <v>139</v>
      </c>
      <c r="C48" s="44"/>
      <c r="D48" s="40"/>
      <c r="E48" s="40"/>
      <c r="F48" s="43">
        <v>0</v>
      </c>
      <c r="G48" s="44">
        <f t="shared" ref="G48:G51" si="5">+C48*F48</f>
        <v>0</v>
      </c>
    </row>
    <row r="49" spans="1:7" x14ac:dyDescent="0.25">
      <c r="A49" s="15">
        <v>370</v>
      </c>
      <c r="B49" s="27" t="s">
        <v>140</v>
      </c>
      <c r="C49" s="44"/>
      <c r="D49" s="40"/>
      <c r="E49" s="40"/>
      <c r="F49" s="43">
        <v>1</v>
      </c>
      <c r="G49" s="44">
        <f t="shared" si="5"/>
        <v>0</v>
      </c>
    </row>
    <row r="50" spans="1:7" x14ac:dyDescent="0.25">
      <c r="A50" s="15">
        <v>380</v>
      </c>
      <c r="B50" s="27" t="s">
        <v>141</v>
      </c>
      <c r="C50" s="44"/>
      <c r="D50" s="40"/>
      <c r="E50" s="40"/>
      <c r="F50" s="43">
        <v>1</v>
      </c>
      <c r="G50" s="44">
        <f t="shared" si="5"/>
        <v>0</v>
      </c>
    </row>
    <row r="51" spans="1:7" x14ac:dyDescent="0.25">
      <c r="A51" s="15">
        <v>390</v>
      </c>
      <c r="B51" s="27" t="s">
        <v>142</v>
      </c>
      <c r="C51" s="44"/>
      <c r="D51" s="40"/>
      <c r="E51" s="40"/>
      <c r="F51" s="43">
        <v>1</v>
      </c>
      <c r="G51" s="44">
        <f t="shared" si="5"/>
        <v>0</v>
      </c>
    </row>
    <row r="52" spans="1:7" x14ac:dyDescent="0.25">
      <c r="A52" s="15">
        <v>400</v>
      </c>
      <c r="B52" s="27" t="s">
        <v>143</v>
      </c>
      <c r="C52" s="133"/>
      <c r="D52" s="117"/>
      <c r="E52" s="117"/>
      <c r="F52" s="43">
        <v>1</v>
      </c>
      <c r="G52" s="133"/>
    </row>
    <row r="53" spans="1:7" x14ac:dyDescent="0.25">
      <c r="A53" s="15">
        <v>410</v>
      </c>
      <c r="B53" s="47" t="s">
        <v>144</v>
      </c>
      <c r="C53" s="40"/>
      <c r="D53" s="40"/>
      <c r="E53" s="40"/>
      <c r="F53" s="40"/>
      <c r="G53" s="40"/>
    </row>
    <row r="54" spans="1:7" x14ac:dyDescent="0.25">
      <c r="A54" s="15">
        <v>420</v>
      </c>
      <c r="B54" s="27" t="s">
        <v>145</v>
      </c>
      <c r="C54" s="40"/>
      <c r="D54" s="40"/>
      <c r="E54" s="40"/>
      <c r="F54" s="40"/>
      <c r="G54" s="40"/>
    </row>
    <row r="55" spans="1:7" x14ac:dyDescent="0.25">
      <c r="A55" s="15">
        <v>430</v>
      </c>
      <c r="B55" s="27" t="s">
        <v>146</v>
      </c>
      <c r="C55" s="40"/>
      <c r="D55" s="40"/>
      <c r="E55" s="40"/>
      <c r="F55" s="40"/>
      <c r="G55" s="40"/>
    </row>
    <row r="56" spans="1:7" x14ac:dyDescent="0.25">
      <c r="A56" s="15">
        <v>440</v>
      </c>
      <c r="B56" s="27" t="s">
        <v>147</v>
      </c>
      <c r="C56" s="44"/>
      <c r="D56" s="40"/>
      <c r="E56" s="40"/>
      <c r="F56" s="43">
        <v>1</v>
      </c>
      <c r="G56" s="44">
        <f t="shared" ref="G56:G57" si="6">+C56*F56</f>
        <v>0</v>
      </c>
    </row>
    <row r="57" spans="1:7" x14ac:dyDescent="0.25">
      <c r="A57" s="15">
        <v>450</v>
      </c>
      <c r="B57" s="27" t="s">
        <v>148</v>
      </c>
      <c r="C57" s="44"/>
      <c r="D57" s="40"/>
      <c r="E57" s="40"/>
      <c r="F57" s="43">
        <v>0.5</v>
      </c>
      <c r="G57" s="44">
        <f t="shared" si="6"/>
        <v>0</v>
      </c>
    </row>
    <row r="58" spans="1:7" x14ac:dyDescent="0.25">
      <c r="A58" s="15">
        <v>460</v>
      </c>
      <c r="B58" s="47" t="s">
        <v>149</v>
      </c>
      <c r="C58" s="39">
        <f>SUM(C59,C70)</f>
        <v>0</v>
      </c>
      <c r="D58" s="40"/>
      <c r="E58" s="40"/>
      <c r="F58" s="40"/>
      <c r="G58" s="39">
        <f>SUM(G59,G70)</f>
        <v>0</v>
      </c>
    </row>
    <row r="59" spans="1:7" x14ac:dyDescent="0.25">
      <c r="A59" s="15">
        <v>470</v>
      </c>
      <c r="B59" s="47" t="s">
        <v>150</v>
      </c>
      <c r="C59" s="39">
        <f>SUM(C60,C61,C62,C66,C69)</f>
        <v>0</v>
      </c>
      <c r="D59" s="40"/>
      <c r="E59" s="40"/>
      <c r="F59" s="40"/>
      <c r="G59" s="39">
        <f>SUM(G60,G61,G62,G66,G69)</f>
        <v>0</v>
      </c>
    </row>
    <row r="60" spans="1:7" x14ac:dyDescent="0.25">
      <c r="A60" s="15">
        <v>480</v>
      </c>
      <c r="B60" s="27" t="s">
        <v>151</v>
      </c>
      <c r="C60" s="39"/>
      <c r="D60" s="40"/>
      <c r="E60" s="40"/>
      <c r="F60" s="45">
        <v>0.05</v>
      </c>
      <c r="G60" s="39">
        <f>SUM(G61,G62,G63,G69,G70)</f>
        <v>0</v>
      </c>
    </row>
    <row r="61" spans="1:7" x14ac:dyDescent="0.25">
      <c r="A61" s="15">
        <v>490</v>
      </c>
      <c r="B61" s="27" t="s">
        <v>152</v>
      </c>
      <c r="C61" s="44"/>
      <c r="D61" s="40"/>
      <c r="E61" s="40"/>
      <c r="F61" s="45">
        <v>0.1</v>
      </c>
      <c r="G61" s="44">
        <f t="shared" ref="G61:G66" si="7">+C61*F61</f>
        <v>0</v>
      </c>
    </row>
    <row r="62" spans="1:7" x14ac:dyDescent="0.25">
      <c r="A62" s="15">
        <v>500</v>
      </c>
      <c r="B62" s="47" t="s">
        <v>153</v>
      </c>
      <c r="C62" s="39">
        <f>SUM(C63,C64,C65)</f>
        <v>0</v>
      </c>
      <c r="D62" s="40"/>
      <c r="E62" s="40"/>
      <c r="F62" s="40"/>
      <c r="G62" s="39">
        <f>SUM(G63,G64,G65)</f>
        <v>0</v>
      </c>
    </row>
    <row r="63" spans="1:7" x14ac:dyDescent="0.25">
      <c r="A63" s="15">
        <v>510</v>
      </c>
      <c r="B63" s="27" t="s">
        <v>154</v>
      </c>
      <c r="C63" s="39"/>
      <c r="D63" s="40"/>
      <c r="E63" s="40"/>
      <c r="F63" s="43">
        <v>0.05</v>
      </c>
      <c r="G63" s="44">
        <f t="shared" si="7"/>
        <v>0</v>
      </c>
    </row>
    <row r="64" spans="1:7" x14ac:dyDescent="0.25">
      <c r="A64" s="15">
        <v>520</v>
      </c>
      <c r="B64" s="27" t="s">
        <v>155</v>
      </c>
      <c r="C64" s="39"/>
      <c r="D64" s="40"/>
      <c r="E64" s="40"/>
      <c r="F64" s="43">
        <v>0.1</v>
      </c>
      <c r="G64" s="44">
        <f t="shared" si="7"/>
        <v>0</v>
      </c>
    </row>
    <row r="65" spans="1:7" x14ac:dyDescent="0.25">
      <c r="A65" s="15">
        <v>530</v>
      </c>
      <c r="B65" s="27" t="s">
        <v>156</v>
      </c>
      <c r="C65" s="46"/>
      <c r="D65" s="40"/>
      <c r="E65" s="40"/>
      <c r="F65" s="43">
        <v>0.4</v>
      </c>
      <c r="G65" s="44">
        <f t="shared" si="7"/>
        <v>0</v>
      </c>
    </row>
    <row r="66" spans="1:7" x14ac:dyDescent="0.25">
      <c r="A66" s="15">
        <v>540</v>
      </c>
      <c r="B66" s="27" t="s">
        <v>157</v>
      </c>
      <c r="C66" s="44"/>
      <c r="D66" s="40"/>
      <c r="E66" s="40"/>
      <c r="F66" s="43">
        <v>0.4</v>
      </c>
      <c r="G66" s="44">
        <f t="shared" si="7"/>
        <v>0</v>
      </c>
    </row>
    <row r="67" spans="1:7" x14ac:dyDescent="0.25">
      <c r="A67" s="15">
        <v>550</v>
      </c>
      <c r="B67" s="27" t="s">
        <v>158</v>
      </c>
      <c r="C67" s="40"/>
      <c r="D67" s="40"/>
      <c r="E67" s="40"/>
      <c r="F67" s="40"/>
      <c r="G67" s="40"/>
    </row>
    <row r="68" spans="1:7" x14ac:dyDescent="0.25">
      <c r="A68" s="15">
        <v>560</v>
      </c>
      <c r="B68" s="27" t="s">
        <v>159</v>
      </c>
      <c r="C68" s="40"/>
      <c r="D68" s="40"/>
      <c r="E68" s="40"/>
      <c r="F68" s="40"/>
      <c r="G68" s="40"/>
    </row>
    <row r="69" spans="1:7" x14ac:dyDescent="0.25">
      <c r="A69" s="15">
        <v>570</v>
      </c>
      <c r="B69" s="27" t="s">
        <v>160</v>
      </c>
      <c r="C69" s="44"/>
      <c r="D69" s="40"/>
      <c r="E69" s="40"/>
      <c r="F69" s="43">
        <v>1</v>
      </c>
      <c r="G69" s="44">
        <f t="shared" ref="G69" si="8">+C69*F69</f>
        <v>0</v>
      </c>
    </row>
    <row r="70" spans="1:7" x14ac:dyDescent="0.25">
      <c r="A70" s="15">
        <v>580</v>
      </c>
      <c r="B70" s="47" t="s">
        <v>161</v>
      </c>
      <c r="C70" s="39">
        <f>SUM(C71,C72,C73,C77,C81,C82,C83)</f>
        <v>0</v>
      </c>
      <c r="D70" s="40"/>
      <c r="E70" s="40"/>
      <c r="F70" s="40"/>
      <c r="G70" s="39">
        <f>SUM(G71,G72,G73,G77,G81,G82,G83)</f>
        <v>0</v>
      </c>
    </row>
    <row r="71" spans="1:7" x14ac:dyDescent="0.25">
      <c r="A71" s="15">
        <v>590</v>
      </c>
      <c r="B71" s="27" t="s">
        <v>162</v>
      </c>
      <c r="C71" s="44"/>
      <c r="D71" s="40"/>
      <c r="E71" s="40"/>
      <c r="F71" s="43">
        <v>0.05</v>
      </c>
      <c r="G71" s="44">
        <f t="shared" ref="G71:G73" si="9">+C71*F71</f>
        <v>0</v>
      </c>
    </row>
    <row r="72" spans="1:7" x14ac:dyDescent="0.25">
      <c r="A72" s="15">
        <v>600</v>
      </c>
      <c r="B72" s="27" t="s">
        <v>163</v>
      </c>
      <c r="C72" s="44"/>
      <c r="D72" s="40"/>
      <c r="E72" s="40"/>
      <c r="F72" s="43">
        <v>0.3</v>
      </c>
      <c r="G72" s="44">
        <f t="shared" si="9"/>
        <v>0</v>
      </c>
    </row>
    <row r="73" spans="1:7" x14ac:dyDescent="0.25">
      <c r="A73" s="15">
        <v>610</v>
      </c>
      <c r="B73" s="27" t="s">
        <v>164</v>
      </c>
      <c r="C73" s="117"/>
      <c r="D73" s="40"/>
      <c r="E73" s="40"/>
      <c r="F73" s="118"/>
      <c r="G73" s="117">
        <f t="shared" si="9"/>
        <v>0</v>
      </c>
    </row>
    <row r="74" spans="1:7" x14ac:dyDescent="0.25">
      <c r="A74" s="15">
        <v>620</v>
      </c>
      <c r="B74" s="47" t="s">
        <v>165</v>
      </c>
      <c r="C74" s="40"/>
      <c r="D74" s="40"/>
      <c r="E74" s="40"/>
      <c r="F74" s="40"/>
      <c r="G74" s="40"/>
    </row>
    <row r="75" spans="1:7" x14ac:dyDescent="0.25">
      <c r="A75" s="15">
        <v>630</v>
      </c>
      <c r="B75" s="27" t="s">
        <v>166</v>
      </c>
      <c r="C75" s="40"/>
      <c r="D75" s="40"/>
      <c r="E75" s="40"/>
      <c r="F75" s="40"/>
      <c r="G75" s="40"/>
    </row>
    <row r="76" spans="1:7" x14ac:dyDescent="0.25">
      <c r="A76" s="15">
        <v>640</v>
      </c>
      <c r="B76" s="27" t="s">
        <v>167</v>
      </c>
      <c r="C76" s="40"/>
      <c r="D76" s="40"/>
      <c r="E76" s="40"/>
      <c r="F76" s="40"/>
      <c r="G76" s="40"/>
    </row>
    <row r="77" spans="1:7" x14ac:dyDescent="0.25">
      <c r="A77" s="15">
        <v>650</v>
      </c>
      <c r="B77" s="47" t="s">
        <v>168</v>
      </c>
      <c r="C77" s="39">
        <f>SUM(C78,C79,C80)</f>
        <v>0</v>
      </c>
      <c r="D77" s="40"/>
      <c r="E77" s="40"/>
      <c r="F77" s="40"/>
      <c r="G77" s="39">
        <f>SUM(G78,G79,G80)</f>
        <v>0</v>
      </c>
    </row>
    <row r="78" spans="1:7" x14ac:dyDescent="0.25">
      <c r="A78" s="15">
        <v>660</v>
      </c>
      <c r="B78" s="27" t="s">
        <v>169</v>
      </c>
      <c r="C78" s="44"/>
      <c r="D78" s="40"/>
      <c r="E78" s="40"/>
      <c r="F78" s="43">
        <v>0.05</v>
      </c>
      <c r="G78" s="44">
        <f t="shared" ref="G78:G80" si="10">+C78*F78</f>
        <v>0</v>
      </c>
    </row>
    <row r="79" spans="1:7" x14ac:dyDescent="0.25">
      <c r="A79" s="15">
        <v>670</v>
      </c>
      <c r="B79" s="27" t="s">
        <v>170</v>
      </c>
      <c r="C79" s="44"/>
      <c r="D79" s="40"/>
      <c r="E79" s="40"/>
      <c r="F79" s="43">
        <v>0.3</v>
      </c>
      <c r="G79" s="44">
        <f t="shared" si="10"/>
        <v>0</v>
      </c>
    </row>
    <row r="80" spans="1:7" x14ac:dyDescent="0.25">
      <c r="A80" s="15">
        <v>680</v>
      </c>
      <c r="B80" s="27" t="s">
        <v>171</v>
      </c>
      <c r="C80" s="44"/>
      <c r="D80" s="40"/>
      <c r="E80" s="40"/>
      <c r="F80" s="43">
        <v>0.4</v>
      </c>
      <c r="G80" s="44">
        <f t="shared" si="10"/>
        <v>0</v>
      </c>
    </row>
    <row r="81" spans="1:7" x14ac:dyDescent="0.25">
      <c r="A81" s="15">
        <v>690</v>
      </c>
      <c r="B81" s="27" t="s">
        <v>172</v>
      </c>
      <c r="C81" s="40"/>
      <c r="D81" s="40"/>
      <c r="E81" s="40"/>
      <c r="F81" s="40"/>
      <c r="G81" s="40"/>
    </row>
    <row r="82" spans="1:7" x14ac:dyDescent="0.25">
      <c r="A82" s="15">
        <v>700</v>
      </c>
      <c r="B82" s="27" t="s">
        <v>173</v>
      </c>
      <c r="C82" s="40"/>
      <c r="D82" s="40"/>
      <c r="E82" s="40"/>
      <c r="F82" s="40"/>
      <c r="G82" s="40"/>
    </row>
    <row r="83" spans="1:7" x14ac:dyDescent="0.25">
      <c r="A83" s="15">
        <v>710</v>
      </c>
      <c r="B83" s="27" t="s">
        <v>174</v>
      </c>
      <c r="C83" s="44"/>
      <c r="D83" s="40"/>
      <c r="E83" s="40"/>
      <c r="F83" s="43">
        <v>1</v>
      </c>
      <c r="G83" s="44">
        <f t="shared" ref="G83" si="11">+C83*F83</f>
        <v>0</v>
      </c>
    </row>
    <row r="84" spans="1:7" x14ac:dyDescent="0.25">
      <c r="A84" s="15">
        <v>720</v>
      </c>
      <c r="B84" s="47" t="s">
        <v>175</v>
      </c>
      <c r="C84" s="39">
        <f>SUM(C85:C90,C97:C99)</f>
        <v>0</v>
      </c>
      <c r="D84" s="40"/>
      <c r="E84" s="40"/>
      <c r="F84" s="40"/>
      <c r="G84" s="39">
        <f>SUM(G85:G90,G97:G99)</f>
        <v>0</v>
      </c>
    </row>
    <row r="85" spans="1:7" x14ac:dyDescent="0.25">
      <c r="A85" s="15">
        <v>730</v>
      </c>
      <c r="B85" s="27" t="s">
        <v>176</v>
      </c>
      <c r="C85" s="44"/>
      <c r="D85" s="40"/>
      <c r="E85" s="40"/>
      <c r="F85" s="43"/>
      <c r="G85" s="44">
        <f t="shared" ref="G85:G88" si="12">+C85*F85</f>
        <v>0</v>
      </c>
    </row>
    <row r="86" spans="1:7" x14ac:dyDescent="0.25">
      <c r="A86" s="15">
        <v>740</v>
      </c>
      <c r="B86" s="27" t="s">
        <v>177</v>
      </c>
      <c r="C86" s="44"/>
      <c r="D86" s="40"/>
      <c r="E86" s="40"/>
      <c r="F86" s="152"/>
      <c r="G86" s="44">
        <f t="shared" si="12"/>
        <v>0</v>
      </c>
    </row>
    <row r="87" spans="1:7" x14ac:dyDescent="0.25">
      <c r="A87" s="15">
        <v>750</v>
      </c>
      <c r="B87" s="27" t="s">
        <v>178</v>
      </c>
      <c r="C87" s="44"/>
      <c r="D87" s="40"/>
      <c r="E87" s="40"/>
      <c r="F87" s="43"/>
      <c r="G87" s="44">
        <f t="shared" si="12"/>
        <v>0</v>
      </c>
    </row>
    <row r="88" spans="1:7" x14ac:dyDescent="0.25">
      <c r="A88" s="15">
        <v>760</v>
      </c>
      <c r="B88" s="27" t="s">
        <v>179</v>
      </c>
      <c r="C88" s="44"/>
      <c r="D88" s="40"/>
      <c r="E88" s="40"/>
      <c r="F88" s="152"/>
      <c r="G88" s="44">
        <f t="shared" si="12"/>
        <v>0</v>
      </c>
    </row>
    <row r="89" spans="1:7" x14ac:dyDescent="0.25">
      <c r="A89" s="15">
        <v>770</v>
      </c>
      <c r="B89" s="27" t="s">
        <v>180</v>
      </c>
      <c r="C89" s="44"/>
      <c r="D89" s="40"/>
      <c r="E89" s="40"/>
      <c r="F89" s="152"/>
      <c r="G89" s="44">
        <f>+C89*F89</f>
        <v>0</v>
      </c>
    </row>
    <row r="90" spans="1:7" x14ac:dyDescent="0.25">
      <c r="A90" s="15">
        <v>780</v>
      </c>
      <c r="B90" s="27" t="s">
        <v>181</v>
      </c>
      <c r="C90" s="154">
        <f>SUM(C91,C96)</f>
        <v>0</v>
      </c>
      <c r="D90" s="155"/>
      <c r="E90" s="155"/>
      <c r="F90" s="155"/>
      <c r="G90" s="154">
        <f>SUM(G91,G96)</f>
        <v>0</v>
      </c>
    </row>
    <row r="91" spans="1:7" x14ac:dyDescent="0.25">
      <c r="A91" s="15">
        <v>790</v>
      </c>
      <c r="B91" s="27" t="s">
        <v>182</v>
      </c>
      <c r="C91" s="154">
        <f>SUM(C92:C95)</f>
        <v>0</v>
      </c>
      <c r="D91" s="155"/>
      <c r="E91" s="155"/>
      <c r="F91" s="155"/>
      <c r="G91" s="154">
        <f>SUM(G92:G95)</f>
        <v>0</v>
      </c>
    </row>
    <row r="92" spans="1:7" x14ac:dyDescent="0.25">
      <c r="A92" s="15">
        <v>800</v>
      </c>
      <c r="B92" s="27" t="s">
        <v>183</v>
      </c>
      <c r="C92" s="44"/>
      <c r="D92" s="40"/>
      <c r="E92" s="40"/>
      <c r="F92" s="132"/>
      <c r="G92" s="44">
        <f t="shared" ref="G92:G103" si="13">+C92*F92</f>
        <v>0</v>
      </c>
    </row>
    <row r="93" spans="1:7" x14ac:dyDescent="0.25">
      <c r="A93" s="15">
        <v>810</v>
      </c>
      <c r="B93" s="27" t="s">
        <v>184</v>
      </c>
      <c r="C93" s="44"/>
      <c r="D93" s="40"/>
      <c r="E93" s="40"/>
      <c r="F93" s="132"/>
      <c r="G93" s="44">
        <f t="shared" si="13"/>
        <v>0</v>
      </c>
    </row>
    <row r="94" spans="1:7" x14ac:dyDescent="0.25">
      <c r="A94" s="15">
        <v>820</v>
      </c>
      <c r="B94" s="27" t="s">
        <v>185</v>
      </c>
      <c r="C94" s="44"/>
      <c r="D94" s="40"/>
      <c r="E94" s="40"/>
      <c r="F94" s="132"/>
      <c r="G94" s="44">
        <f t="shared" si="13"/>
        <v>0</v>
      </c>
    </row>
    <row r="95" spans="1:7" x14ac:dyDescent="0.25">
      <c r="A95" s="15">
        <v>830</v>
      </c>
      <c r="B95" s="27" t="s">
        <v>186</v>
      </c>
      <c r="C95" s="44"/>
      <c r="D95" s="40"/>
      <c r="E95" s="40"/>
      <c r="F95" s="132"/>
      <c r="G95" s="44">
        <f t="shared" si="13"/>
        <v>0</v>
      </c>
    </row>
    <row r="96" spans="1:7" x14ac:dyDescent="0.25">
      <c r="A96" s="15">
        <v>840</v>
      </c>
      <c r="B96" s="27" t="s">
        <v>187</v>
      </c>
      <c r="C96" s="44"/>
      <c r="D96" s="40"/>
      <c r="E96" s="40"/>
      <c r="F96" s="132"/>
      <c r="G96" s="44">
        <f t="shared" si="13"/>
        <v>0</v>
      </c>
    </row>
    <row r="97" spans="1:7" x14ac:dyDescent="0.25">
      <c r="A97" s="15">
        <v>850</v>
      </c>
      <c r="B97" s="27" t="s">
        <v>188</v>
      </c>
      <c r="C97" s="44"/>
      <c r="D97" s="40"/>
      <c r="E97" s="40"/>
      <c r="F97" s="132"/>
      <c r="G97" s="44">
        <f t="shared" si="13"/>
        <v>0</v>
      </c>
    </row>
    <row r="98" spans="1:7" x14ac:dyDescent="0.25">
      <c r="A98" s="15">
        <v>860</v>
      </c>
      <c r="B98" s="27" t="s">
        <v>189</v>
      </c>
      <c r="C98" s="44"/>
      <c r="D98" s="40"/>
      <c r="E98" s="40"/>
      <c r="F98" s="132"/>
      <c r="G98" s="44">
        <f t="shared" si="13"/>
        <v>0</v>
      </c>
    </row>
    <row r="99" spans="1:7" x14ac:dyDescent="0.25">
      <c r="A99" s="15">
        <v>870</v>
      </c>
      <c r="B99" s="27" t="s">
        <v>190</v>
      </c>
      <c r="C99" s="44"/>
      <c r="D99" s="40"/>
      <c r="E99" s="40"/>
      <c r="F99" s="132"/>
      <c r="G99" s="44">
        <f t="shared" si="13"/>
        <v>0</v>
      </c>
    </row>
    <row r="100" spans="1:7" x14ac:dyDescent="0.25">
      <c r="A100" s="15">
        <v>880</v>
      </c>
      <c r="B100" s="47" t="s">
        <v>191</v>
      </c>
      <c r="C100" s="39">
        <f>SUM(C101:C103)</f>
        <v>0</v>
      </c>
      <c r="D100" s="40"/>
      <c r="E100" s="40"/>
      <c r="F100" s="40"/>
      <c r="G100" s="39">
        <f>SUM(G101:G103)</f>
        <v>0</v>
      </c>
    </row>
    <row r="101" spans="1:7" x14ac:dyDescent="0.25">
      <c r="A101" s="15">
        <v>890</v>
      </c>
      <c r="B101" s="27" t="s">
        <v>192</v>
      </c>
      <c r="C101" s="44"/>
      <c r="D101" s="40"/>
      <c r="E101" s="40"/>
      <c r="F101" s="43">
        <v>0</v>
      </c>
      <c r="G101" s="44">
        <f t="shared" si="13"/>
        <v>0</v>
      </c>
    </row>
    <row r="102" spans="1:7" x14ac:dyDescent="0.25">
      <c r="A102" s="15">
        <v>900</v>
      </c>
      <c r="B102" s="27" t="s">
        <v>193</v>
      </c>
      <c r="C102" s="44"/>
      <c r="D102" s="40"/>
      <c r="E102" s="40"/>
      <c r="F102" s="43">
        <v>1</v>
      </c>
      <c r="G102" s="44">
        <f t="shared" si="13"/>
        <v>0</v>
      </c>
    </row>
    <row r="103" spans="1:7" x14ac:dyDescent="0.25">
      <c r="A103" s="15">
        <v>910</v>
      </c>
      <c r="B103" s="27" t="s">
        <v>194</v>
      </c>
      <c r="C103" s="44"/>
      <c r="D103" s="40"/>
      <c r="E103" s="40"/>
      <c r="F103" s="43">
        <v>1</v>
      </c>
      <c r="G103" s="44">
        <f t="shared" si="13"/>
        <v>0</v>
      </c>
    </row>
    <row r="104" spans="1:7" x14ac:dyDescent="0.25">
      <c r="A104" s="15">
        <v>920</v>
      </c>
      <c r="B104" s="47" t="s">
        <v>195</v>
      </c>
      <c r="C104" s="39">
        <f>SUM(C105,C114)</f>
        <v>0</v>
      </c>
      <c r="D104" s="137"/>
      <c r="E104" s="137"/>
      <c r="F104" s="40"/>
      <c r="G104" s="39">
        <f>SUM(G105,G114)</f>
        <v>0</v>
      </c>
    </row>
    <row r="105" spans="1:7" x14ac:dyDescent="0.25">
      <c r="A105" s="15">
        <v>930</v>
      </c>
      <c r="B105" s="47" t="s">
        <v>196</v>
      </c>
      <c r="C105" s="39">
        <f>+C106+C107+C108+C110+C112+C113</f>
        <v>0</v>
      </c>
      <c r="D105" s="39">
        <f>+D106+D107+D108+D110+D112+D113</f>
        <v>0</v>
      </c>
      <c r="E105" s="39">
        <f>+E106+E107+E108+E110+E112</f>
        <v>0</v>
      </c>
      <c r="F105" s="40"/>
      <c r="G105" s="39">
        <f>+G106+G107+G108+G110+G112+G113</f>
        <v>0</v>
      </c>
    </row>
    <row r="106" spans="1:7" x14ac:dyDescent="0.25">
      <c r="A106" s="15">
        <v>940</v>
      </c>
      <c r="B106" s="27" t="s">
        <v>197</v>
      </c>
      <c r="C106" s="44"/>
      <c r="D106" s="44"/>
      <c r="E106" s="44"/>
      <c r="F106" s="43">
        <v>0</v>
      </c>
      <c r="G106" s="44">
        <f t="shared" ref="G106:G124" si="14">+C106*F106</f>
        <v>0</v>
      </c>
    </row>
    <row r="107" spans="1:7" x14ac:dyDescent="0.25">
      <c r="A107" s="15">
        <v>950</v>
      </c>
      <c r="B107" s="27" t="s">
        <v>132</v>
      </c>
      <c r="C107" s="44"/>
      <c r="D107" s="44"/>
      <c r="E107" s="44"/>
      <c r="F107" s="43">
        <v>0</v>
      </c>
      <c r="G107" s="44">
        <f t="shared" si="14"/>
        <v>0</v>
      </c>
    </row>
    <row r="108" spans="1:7" x14ac:dyDescent="0.25">
      <c r="A108" s="15">
        <v>960</v>
      </c>
      <c r="B108" s="27" t="s">
        <v>198</v>
      </c>
      <c r="C108" s="44"/>
      <c r="D108" s="44"/>
      <c r="E108" s="44"/>
      <c r="F108" s="43">
        <v>0</v>
      </c>
      <c r="G108" s="44">
        <f t="shared" si="14"/>
        <v>0</v>
      </c>
    </row>
    <row r="109" spans="1:7" x14ac:dyDescent="0.25">
      <c r="A109" s="15">
        <v>970</v>
      </c>
      <c r="B109" s="27" t="s">
        <v>199</v>
      </c>
      <c r="C109" s="40"/>
      <c r="D109" s="40"/>
      <c r="E109" s="40"/>
      <c r="F109" s="40"/>
      <c r="G109" s="40"/>
    </row>
    <row r="110" spans="1:7" x14ac:dyDescent="0.25">
      <c r="A110" s="15">
        <v>980</v>
      </c>
      <c r="B110" s="27" t="s">
        <v>200</v>
      </c>
      <c r="C110" s="44"/>
      <c r="D110" s="44"/>
      <c r="E110" s="44"/>
      <c r="F110" s="43">
        <v>0</v>
      </c>
      <c r="G110" s="44">
        <f t="shared" si="14"/>
        <v>0</v>
      </c>
    </row>
    <row r="111" spans="1:7" x14ac:dyDescent="0.25">
      <c r="A111" s="15">
        <v>990</v>
      </c>
      <c r="B111" s="27" t="s">
        <v>201</v>
      </c>
      <c r="C111" s="40"/>
      <c r="D111" s="40"/>
      <c r="E111" s="40"/>
      <c r="F111" s="40"/>
      <c r="G111" s="40"/>
    </row>
    <row r="112" spans="1:7" x14ac:dyDescent="0.25">
      <c r="A112" s="15">
        <v>1000</v>
      </c>
      <c r="B112" s="27" t="s">
        <v>202</v>
      </c>
      <c r="C112" s="44"/>
      <c r="D112" s="44"/>
      <c r="E112" s="44"/>
      <c r="F112" s="43">
        <v>0</v>
      </c>
      <c r="G112" s="44">
        <f t="shared" si="14"/>
        <v>0</v>
      </c>
    </row>
    <row r="113" spans="1:7" x14ac:dyDescent="0.25">
      <c r="A113" s="15">
        <v>1010</v>
      </c>
      <c r="B113" s="27" t="s">
        <v>203</v>
      </c>
      <c r="C113" s="44"/>
      <c r="D113" s="44"/>
      <c r="E113" s="40"/>
      <c r="F113" s="43">
        <v>0</v>
      </c>
      <c r="G113" s="44">
        <f t="shared" si="14"/>
        <v>0</v>
      </c>
    </row>
    <row r="114" spans="1:7" x14ac:dyDescent="0.25">
      <c r="A114" s="15">
        <v>1020</v>
      </c>
      <c r="B114" s="47" t="s">
        <v>204</v>
      </c>
      <c r="C114" s="39">
        <f>+C115+C116+C117+C119+C121+C122</f>
        <v>0</v>
      </c>
      <c r="D114" s="44"/>
      <c r="E114" s="39">
        <f>SUM(E115:E121)</f>
        <v>0</v>
      </c>
      <c r="F114" s="40"/>
      <c r="G114" s="39">
        <f>+G115+G116+G117+G119+G121+G122</f>
        <v>0</v>
      </c>
    </row>
    <row r="115" spans="1:7" x14ac:dyDescent="0.25">
      <c r="A115" s="15">
        <v>1030</v>
      </c>
      <c r="B115" s="27" t="s">
        <v>197</v>
      </c>
      <c r="C115" s="44"/>
      <c r="D115" s="44"/>
      <c r="E115" s="44"/>
      <c r="F115" s="43">
        <v>0</v>
      </c>
      <c r="G115" s="44">
        <f t="shared" si="14"/>
        <v>0</v>
      </c>
    </row>
    <row r="116" spans="1:7" x14ac:dyDescent="0.25">
      <c r="A116" s="15">
        <v>1040</v>
      </c>
      <c r="B116" s="27" t="s">
        <v>205</v>
      </c>
      <c r="C116" s="44"/>
      <c r="D116" s="44"/>
      <c r="E116" s="44"/>
      <c r="F116" s="43">
        <v>7.0000000000000007E-2</v>
      </c>
      <c r="G116" s="44">
        <f t="shared" si="14"/>
        <v>0</v>
      </c>
    </row>
    <row r="117" spans="1:7" x14ac:dyDescent="0.25">
      <c r="A117" s="15">
        <v>1050</v>
      </c>
      <c r="B117" s="27" t="s">
        <v>198</v>
      </c>
      <c r="C117" s="44"/>
      <c r="D117" s="44"/>
      <c r="E117" s="44"/>
      <c r="F117" s="43">
        <v>0.15</v>
      </c>
      <c r="G117" s="44">
        <f t="shared" si="14"/>
        <v>0</v>
      </c>
    </row>
    <row r="118" spans="1:7" x14ac:dyDescent="0.25">
      <c r="A118" s="15">
        <v>1060</v>
      </c>
      <c r="B118" s="27" t="s">
        <v>206</v>
      </c>
      <c r="C118" s="40"/>
      <c r="D118" s="40"/>
      <c r="E118" s="40"/>
      <c r="F118" s="40"/>
      <c r="G118" s="40"/>
    </row>
    <row r="119" spans="1:7" x14ac:dyDescent="0.25">
      <c r="A119" s="15">
        <v>1070</v>
      </c>
      <c r="B119" s="27" t="s">
        <v>200</v>
      </c>
      <c r="C119" s="44"/>
      <c r="D119" s="44"/>
      <c r="E119" s="44"/>
      <c r="F119" s="43">
        <v>0.3</v>
      </c>
      <c r="G119" s="44">
        <f t="shared" si="14"/>
        <v>0</v>
      </c>
    </row>
    <row r="120" spans="1:7" x14ac:dyDescent="0.25">
      <c r="A120" s="15">
        <v>1080</v>
      </c>
      <c r="B120" s="27" t="s">
        <v>207</v>
      </c>
      <c r="C120" s="40"/>
      <c r="D120" s="40"/>
      <c r="E120" s="40"/>
      <c r="F120" s="40"/>
      <c r="G120" s="40"/>
    </row>
    <row r="121" spans="1:7" x14ac:dyDescent="0.25">
      <c r="A121" s="15">
        <v>1090</v>
      </c>
      <c r="B121" s="27" t="s">
        <v>202</v>
      </c>
      <c r="C121" s="44"/>
      <c r="D121" s="44"/>
      <c r="E121" s="44"/>
      <c r="F121" s="43">
        <v>0.5</v>
      </c>
      <c r="G121" s="44">
        <f t="shared" si="14"/>
        <v>0</v>
      </c>
    </row>
    <row r="122" spans="1:7" x14ac:dyDescent="0.25">
      <c r="A122" s="15">
        <v>1100</v>
      </c>
      <c r="B122" s="47" t="s">
        <v>203</v>
      </c>
      <c r="C122" s="48">
        <f>SUM(C123:C124)</f>
        <v>0</v>
      </c>
      <c r="D122" s="44"/>
      <c r="E122" s="40"/>
      <c r="F122" s="40"/>
      <c r="G122" s="39">
        <f>SUM(G123:G124)</f>
        <v>0</v>
      </c>
    </row>
    <row r="123" spans="1:7" x14ac:dyDescent="0.25">
      <c r="A123" s="15">
        <v>1110</v>
      </c>
      <c r="B123" s="27" t="s">
        <v>208</v>
      </c>
      <c r="C123" s="44"/>
      <c r="D123" s="44"/>
      <c r="E123" s="40"/>
      <c r="F123" s="43">
        <v>0.25</v>
      </c>
      <c r="G123" s="44">
        <f t="shared" si="14"/>
        <v>0</v>
      </c>
    </row>
    <row r="124" spans="1:7" x14ac:dyDescent="0.25">
      <c r="A124" s="15">
        <v>1120</v>
      </c>
      <c r="B124" s="27" t="s">
        <v>209</v>
      </c>
      <c r="C124" s="44"/>
      <c r="D124" s="44"/>
      <c r="E124" s="40"/>
      <c r="F124" s="43">
        <v>1</v>
      </c>
      <c r="G124" s="44">
        <f t="shared" si="14"/>
        <v>0</v>
      </c>
    </row>
    <row r="125" spans="1:7" x14ac:dyDescent="0.25">
      <c r="A125" s="15">
        <v>1130</v>
      </c>
      <c r="B125" s="27" t="s">
        <v>210</v>
      </c>
      <c r="C125" s="117"/>
      <c r="D125" s="117"/>
      <c r="E125" s="117"/>
      <c r="F125" s="117"/>
      <c r="G125" s="44"/>
    </row>
    <row r="126" spans="1:7" x14ac:dyDescent="0.25">
      <c r="A126" s="169" t="s">
        <v>211</v>
      </c>
      <c r="B126" s="170"/>
      <c r="C126" s="188"/>
      <c r="D126" s="188"/>
      <c r="E126" s="188"/>
      <c r="F126" s="188"/>
      <c r="G126" s="188"/>
    </row>
    <row r="127" spans="1:7" x14ac:dyDescent="0.25">
      <c r="A127" s="15">
        <v>1140</v>
      </c>
      <c r="B127" s="27" t="s">
        <v>212</v>
      </c>
      <c r="C127" s="27"/>
      <c r="D127" s="26"/>
      <c r="E127" s="26"/>
      <c r="F127" s="26"/>
      <c r="G127" s="26"/>
    </row>
    <row r="128" spans="1:7" x14ac:dyDescent="0.25">
      <c r="A128" s="15">
        <v>1150</v>
      </c>
      <c r="B128" s="27" t="s">
        <v>213</v>
      </c>
      <c r="C128" s="28"/>
      <c r="D128" s="26"/>
      <c r="E128" s="26"/>
      <c r="F128" s="26"/>
      <c r="G128" s="26"/>
    </row>
    <row r="129" spans="1:7" x14ac:dyDescent="0.25">
      <c r="A129" s="15">
        <v>1160</v>
      </c>
      <c r="B129" s="27" t="s">
        <v>214</v>
      </c>
      <c r="C129" s="28"/>
      <c r="D129" s="26"/>
      <c r="E129" s="26"/>
      <c r="F129" s="26"/>
      <c r="G129" s="26"/>
    </row>
    <row r="130" spans="1:7" x14ac:dyDescent="0.25">
      <c r="A130" s="15">
        <v>1170</v>
      </c>
      <c r="B130" s="27" t="s">
        <v>215</v>
      </c>
      <c r="C130" s="27"/>
      <c r="D130" s="26"/>
      <c r="E130" s="26"/>
      <c r="F130" s="26"/>
      <c r="G130" s="26"/>
    </row>
    <row r="131" spans="1:7" x14ac:dyDescent="0.25">
      <c r="A131" s="169" t="s">
        <v>216</v>
      </c>
      <c r="B131" s="170"/>
      <c r="C131" s="188"/>
      <c r="D131" s="188"/>
      <c r="E131" s="188"/>
      <c r="F131" s="188"/>
      <c r="G131" s="188"/>
    </row>
    <row r="132" spans="1:7" x14ac:dyDescent="0.25">
      <c r="A132" s="15">
        <v>1180</v>
      </c>
      <c r="B132" s="27" t="s">
        <v>217</v>
      </c>
      <c r="C132" s="27"/>
      <c r="D132" s="26"/>
      <c r="E132" s="26"/>
      <c r="F132" s="27"/>
      <c r="G132" s="27"/>
    </row>
    <row r="133" spans="1:7" x14ac:dyDescent="0.25">
      <c r="A133" s="15">
        <v>1190</v>
      </c>
      <c r="B133" s="27" t="s">
        <v>218</v>
      </c>
      <c r="C133" s="27"/>
      <c r="D133" s="26"/>
      <c r="E133" s="26"/>
      <c r="F133" s="27"/>
      <c r="G133" s="27"/>
    </row>
    <row r="134" spans="1:7" x14ac:dyDescent="0.25">
      <c r="A134" s="15">
        <v>1200</v>
      </c>
      <c r="B134" s="27" t="s">
        <v>219</v>
      </c>
      <c r="C134" s="27"/>
      <c r="D134" s="26"/>
      <c r="E134" s="26"/>
      <c r="F134" s="27"/>
      <c r="G134" s="27"/>
    </row>
    <row r="135" spans="1:7" x14ac:dyDescent="0.25">
      <c r="A135" s="15">
        <v>1210</v>
      </c>
      <c r="B135" s="27" t="s">
        <v>220</v>
      </c>
      <c r="C135" s="27"/>
      <c r="D135" s="26"/>
      <c r="E135" s="26"/>
      <c r="F135" s="27"/>
      <c r="G135" s="27"/>
    </row>
    <row r="136" spans="1:7" x14ac:dyDescent="0.25">
      <c r="A136" s="169" t="s">
        <v>221</v>
      </c>
      <c r="B136" s="170"/>
      <c r="C136" s="188"/>
      <c r="D136" s="188"/>
      <c r="E136" s="188"/>
      <c r="F136" s="188"/>
      <c r="G136" s="188"/>
    </row>
    <row r="137" spans="1:7" x14ac:dyDescent="0.25">
      <c r="A137" s="15">
        <v>1220</v>
      </c>
      <c r="B137" s="27" t="s">
        <v>222</v>
      </c>
      <c r="C137" s="28"/>
      <c r="D137" s="26"/>
      <c r="E137" s="26"/>
      <c r="F137" s="27"/>
      <c r="G137" s="27"/>
    </row>
    <row r="138" spans="1:7" x14ac:dyDescent="0.25">
      <c r="A138" s="15">
        <v>1230</v>
      </c>
      <c r="B138" s="27" t="s">
        <v>223</v>
      </c>
      <c r="C138" s="28"/>
      <c r="D138" s="26"/>
      <c r="E138" s="26"/>
      <c r="F138" s="27"/>
      <c r="G138" s="27"/>
    </row>
    <row r="139" spans="1:7" x14ac:dyDescent="0.25">
      <c r="A139" s="15">
        <v>1240</v>
      </c>
      <c r="B139" s="27" t="s">
        <v>224</v>
      </c>
      <c r="C139" s="28"/>
      <c r="D139" s="26"/>
      <c r="E139" s="26"/>
      <c r="F139" s="27"/>
      <c r="G139" s="27"/>
    </row>
    <row r="140" spans="1:7" x14ac:dyDescent="0.25">
      <c r="A140" s="15">
        <v>1250</v>
      </c>
      <c r="B140" s="27" t="s">
        <v>225</v>
      </c>
      <c r="C140" s="28"/>
      <c r="D140" s="26"/>
      <c r="E140" s="26"/>
      <c r="F140" s="27"/>
      <c r="G140" s="27"/>
    </row>
    <row r="141" spans="1:7" x14ac:dyDescent="0.25">
      <c r="A141" s="15">
        <v>1260</v>
      </c>
      <c r="B141" s="27" t="s">
        <v>226</v>
      </c>
      <c r="C141" s="27"/>
      <c r="D141" s="26"/>
      <c r="E141" s="26"/>
      <c r="F141" s="26"/>
      <c r="G141" s="26"/>
    </row>
    <row r="142" spans="1:7" x14ac:dyDescent="0.25">
      <c r="A142" s="15">
        <v>1270</v>
      </c>
      <c r="B142" s="27" t="s">
        <v>227</v>
      </c>
      <c r="C142" s="27"/>
      <c r="D142" s="26"/>
      <c r="E142" s="26"/>
      <c r="F142" s="26"/>
      <c r="G142" s="26"/>
    </row>
    <row r="143" spans="1:7" x14ac:dyDescent="0.25">
      <c r="A143" s="15">
        <v>1280</v>
      </c>
      <c r="B143" s="27" t="s">
        <v>228</v>
      </c>
      <c r="C143" s="26"/>
      <c r="D143" s="26"/>
      <c r="E143" s="26"/>
      <c r="F143" s="26"/>
      <c r="G143" s="26"/>
    </row>
    <row r="144" spans="1:7" x14ac:dyDescent="0.25">
      <c r="A144" s="169" t="s">
        <v>229</v>
      </c>
      <c r="B144" s="170"/>
      <c r="C144" s="188"/>
      <c r="D144" s="188"/>
      <c r="E144" s="188"/>
      <c r="F144" s="188"/>
      <c r="G144" s="188"/>
    </row>
    <row r="145" spans="1:7" x14ac:dyDescent="0.25">
      <c r="A145" s="15">
        <v>1290</v>
      </c>
      <c r="B145" s="27" t="s">
        <v>230</v>
      </c>
      <c r="C145" s="26"/>
      <c r="D145" s="26"/>
      <c r="E145" s="26"/>
      <c r="F145" s="26"/>
      <c r="G145" s="26"/>
    </row>
    <row r="146" spans="1:7" x14ac:dyDescent="0.25">
      <c r="A146" s="15">
        <v>1300</v>
      </c>
      <c r="B146" s="27" t="s">
        <v>231</v>
      </c>
      <c r="C146" s="26"/>
      <c r="D146" s="26"/>
      <c r="E146" s="26"/>
      <c r="F146" s="26"/>
      <c r="G146" s="26"/>
    </row>
    <row r="147" spans="1:7" x14ac:dyDescent="0.25">
      <c r="A147" s="15">
        <v>1310</v>
      </c>
      <c r="B147" s="27" t="s">
        <v>232</v>
      </c>
      <c r="C147" s="26"/>
      <c r="D147" s="26"/>
      <c r="E147" s="26"/>
      <c r="F147" s="26"/>
      <c r="G147" s="26"/>
    </row>
    <row r="148" spans="1:7" x14ac:dyDescent="0.25">
      <c r="A148" s="15">
        <v>1320</v>
      </c>
      <c r="B148" s="27" t="s">
        <v>233</v>
      </c>
      <c r="C148" s="26"/>
      <c r="D148" s="26"/>
      <c r="E148" s="26"/>
      <c r="F148" s="26"/>
      <c r="G148" s="26"/>
    </row>
    <row r="149" spans="1:7" x14ac:dyDescent="0.25">
      <c r="A149" s="15">
        <v>1330</v>
      </c>
      <c r="B149" s="27" t="s">
        <v>234</v>
      </c>
      <c r="C149" s="26"/>
      <c r="D149" s="26"/>
      <c r="E149" s="26"/>
      <c r="F149" s="26"/>
      <c r="G149" s="26"/>
    </row>
    <row r="150" spans="1:7" x14ac:dyDescent="0.25">
      <c r="A150" s="15">
        <v>1340</v>
      </c>
      <c r="B150" s="27" t="s">
        <v>235</v>
      </c>
      <c r="C150" s="26"/>
      <c r="D150" s="26"/>
      <c r="E150" s="26"/>
      <c r="F150" s="26"/>
      <c r="G150" s="26"/>
    </row>
    <row r="151" spans="1:7" x14ac:dyDescent="0.25">
      <c r="A151" s="15">
        <v>1350</v>
      </c>
      <c r="B151" s="27" t="s">
        <v>236</v>
      </c>
      <c r="C151" s="26"/>
      <c r="D151" s="26"/>
      <c r="E151" s="26"/>
      <c r="F151" s="26"/>
      <c r="G151" s="26"/>
    </row>
    <row r="152" spans="1:7" x14ac:dyDescent="0.25">
      <c r="A152" s="15">
        <v>1360</v>
      </c>
      <c r="B152" s="27" t="s">
        <v>237</v>
      </c>
      <c r="C152" s="26"/>
      <c r="D152" s="26"/>
      <c r="E152" s="26"/>
      <c r="F152" s="26"/>
      <c r="G152" s="26"/>
    </row>
    <row r="153" spans="1:7" x14ac:dyDescent="0.25">
      <c r="A153" s="15">
        <v>1370</v>
      </c>
      <c r="B153" s="27" t="s">
        <v>238</v>
      </c>
      <c r="C153" s="27"/>
      <c r="D153" s="26"/>
      <c r="E153" s="26"/>
      <c r="F153" s="27"/>
      <c r="G153" s="27"/>
    </row>
    <row r="154" spans="1:7" x14ac:dyDescent="0.25">
      <c r="A154" s="15">
        <v>1380</v>
      </c>
      <c r="B154" s="27" t="s">
        <v>239</v>
      </c>
      <c r="C154" s="27"/>
      <c r="D154" s="26"/>
      <c r="E154" s="26"/>
      <c r="F154" s="27"/>
      <c r="G154" s="27"/>
    </row>
    <row r="155" spans="1:7" x14ac:dyDescent="0.25">
      <c r="A155" s="15">
        <v>1390</v>
      </c>
      <c r="B155" s="27" t="s">
        <v>240</v>
      </c>
      <c r="C155" s="26"/>
      <c r="D155" s="26"/>
      <c r="E155" s="26"/>
      <c r="F155" s="26"/>
      <c r="G155" s="26"/>
    </row>
    <row r="157" spans="1:7" s="1" customFormat="1" ht="12.75" x14ac:dyDescent="0.2">
      <c r="B157" s="29" t="s">
        <v>87</v>
      </c>
      <c r="C157" s="30"/>
      <c r="D157" s="30"/>
      <c r="E157" s="30"/>
      <c r="F157" s="30"/>
      <c r="G157" s="30"/>
    </row>
    <row r="158" spans="1:7" s="1" customFormat="1" ht="12.75" x14ac:dyDescent="0.2">
      <c r="B158" s="31" t="s">
        <v>88</v>
      </c>
      <c r="C158" s="32"/>
      <c r="D158" s="32"/>
      <c r="E158" s="32"/>
      <c r="F158" s="32"/>
      <c r="G158" s="32"/>
    </row>
    <row r="159" spans="1:7" s="1" customFormat="1" ht="12.75" x14ac:dyDescent="0.2">
      <c r="B159" s="32"/>
      <c r="C159" s="32"/>
    </row>
    <row r="160" spans="1:7" s="1" customFormat="1" ht="12.75" x14ac:dyDescent="0.2">
      <c r="B160" s="29" t="s">
        <v>87</v>
      </c>
      <c r="C160" s="30"/>
      <c r="D160" s="30"/>
      <c r="E160" s="30"/>
      <c r="F160" s="30"/>
      <c r="G160" s="30"/>
    </row>
    <row r="161" spans="2:8" s="1" customFormat="1" ht="12.75" x14ac:dyDescent="0.2">
      <c r="B161" s="31" t="s">
        <v>88</v>
      </c>
      <c r="C161" s="32"/>
      <c r="D161" s="32"/>
      <c r="E161" s="32"/>
      <c r="F161" s="32"/>
      <c r="G161" s="32"/>
      <c r="H161" s="32"/>
    </row>
  </sheetData>
  <sheetProtection formatCells="0" formatColumns="0" formatRows="0" insertColumns="0" insertRows="0" insertHyperlinks="0" deleteColumns="0" deleteRows="0" sort="0" autoFilter="0" pivotTables="0"/>
  <mergeCells count="16">
    <mergeCell ref="D8:E8"/>
    <mergeCell ref="A4:B4"/>
    <mergeCell ref="C4:E4"/>
    <mergeCell ref="D5:E5"/>
    <mergeCell ref="D6:E6"/>
    <mergeCell ref="D7:E7"/>
    <mergeCell ref="A126:G126"/>
    <mergeCell ref="A131:G131"/>
    <mergeCell ref="A136:G136"/>
    <mergeCell ref="A144:G144"/>
    <mergeCell ref="A10:B11"/>
    <mergeCell ref="C10:C11"/>
    <mergeCell ref="D10:D11"/>
    <mergeCell ref="E10:E11"/>
    <mergeCell ref="F10:F11"/>
    <mergeCell ref="G10:G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GridLines="0" zoomScale="80" zoomScaleNormal="80" workbookViewId="0">
      <selection activeCell="B39" sqref="B39:C39"/>
    </sheetView>
  </sheetViews>
  <sheetFormatPr defaultColWidth="9.140625" defaultRowHeight="15" x14ac:dyDescent="0.25"/>
  <cols>
    <col min="1" max="1" width="8.42578125" style="91" customWidth="1"/>
    <col min="2" max="2" width="149.28515625" style="91" bestFit="1" customWidth="1"/>
    <col min="3" max="3" width="13.140625" style="91" customWidth="1"/>
    <col min="4" max="5" width="10" style="91" customWidth="1"/>
    <col min="6" max="6" width="10.28515625" style="91" customWidth="1"/>
    <col min="7" max="16384" width="9.140625" style="91"/>
  </cols>
  <sheetData>
    <row r="1" spans="1:11" s="1" customFormat="1" ht="12.75" x14ac:dyDescent="0.2"/>
    <row r="2" spans="1:11" s="5" customFormat="1" x14ac:dyDescent="0.25">
      <c r="B2" s="2" t="s">
        <v>0</v>
      </c>
      <c r="C2" s="33" t="s">
        <v>1</v>
      </c>
      <c r="D2" s="4"/>
      <c r="E2" s="4"/>
      <c r="F2" s="4"/>
      <c r="G2" s="4"/>
      <c r="I2" s="4"/>
      <c r="J2" s="4"/>
      <c r="K2" s="4"/>
    </row>
    <row r="3" spans="1:11" s="1" customFormat="1" ht="12.75" x14ac:dyDescent="0.2"/>
    <row r="4" spans="1:11" s="5" customFormat="1" x14ac:dyDescent="0.25">
      <c r="A4" s="174" t="s">
        <v>241</v>
      </c>
      <c r="B4" s="176"/>
      <c r="C4" s="177" t="s">
        <v>242</v>
      </c>
      <c r="D4" s="177"/>
      <c r="E4" s="177"/>
      <c r="F4" s="6"/>
      <c r="G4" s="7"/>
      <c r="H4" s="82"/>
      <c r="I4" s="82"/>
    </row>
    <row r="5" spans="1:11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1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1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1" s="13" customFormat="1" x14ac:dyDescent="0.25">
      <c r="C8" s="12" t="s">
        <v>10</v>
      </c>
      <c r="D8" s="178"/>
      <c r="E8" s="179"/>
    </row>
    <row r="9" spans="1:11" x14ac:dyDescent="0.25">
      <c r="A9" s="13" t="s">
        <v>93</v>
      </c>
    </row>
    <row r="10" spans="1:11" ht="39" customHeight="1" x14ac:dyDescent="0.25">
      <c r="A10" s="181" t="s">
        <v>244</v>
      </c>
      <c r="B10" s="183"/>
      <c r="C10" s="192" t="s">
        <v>102</v>
      </c>
      <c r="D10" s="192" t="s">
        <v>103</v>
      </c>
      <c r="E10" s="192" t="s">
        <v>104</v>
      </c>
      <c r="F10" s="192" t="s">
        <v>14</v>
      </c>
      <c r="G10" s="192" t="s">
        <v>105</v>
      </c>
    </row>
    <row r="11" spans="1:11" ht="48.75" customHeight="1" x14ac:dyDescent="0.25">
      <c r="A11" s="190"/>
      <c r="B11" s="191"/>
      <c r="C11" s="193"/>
      <c r="D11" s="193"/>
      <c r="E11" s="193"/>
      <c r="F11" s="194"/>
      <c r="G11" s="193"/>
    </row>
    <row r="12" spans="1:11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24</v>
      </c>
      <c r="G12" s="15" t="s">
        <v>26</v>
      </c>
    </row>
    <row r="13" spans="1:11" x14ac:dyDescent="0.25">
      <c r="A13" s="15" t="s">
        <v>16</v>
      </c>
      <c r="B13" s="47" t="s">
        <v>106</v>
      </c>
      <c r="C13" s="39">
        <f>SUM(C14,C104)</f>
        <v>0</v>
      </c>
      <c r="D13" s="40"/>
      <c r="E13" s="40"/>
      <c r="F13" s="40"/>
      <c r="G13" s="39">
        <f>SUM(G14,G104,G125)</f>
        <v>0</v>
      </c>
    </row>
    <row r="14" spans="1:11" x14ac:dyDescent="0.25">
      <c r="A14" s="15" t="s">
        <v>20</v>
      </c>
      <c r="B14" s="47" t="s">
        <v>107</v>
      </c>
      <c r="C14" s="39">
        <f>SUM(C15,C24,C33,C39,C58,C84,C100)</f>
        <v>0</v>
      </c>
      <c r="D14" s="40"/>
      <c r="E14" s="40"/>
      <c r="F14" s="40"/>
      <c r="G14" s="39">
        <f>SUM(G15,G24,G33,G39,G58,G84,G100)</f>
        <v>0</v>
      </c>
    </row>
    <row r="15" spans="1:11" x14ac:dyDescent="0.25">
      <c r="A15" s="15" t="s">
        <v>17</v>
      </c>
      <c r="B15" s="47" t="s">
        <v>108</v>
      </c>
      <c r="C15" s="39">
        <f>SUM(C16,C17,C20,C21,C22,C23)</f>
        <v>0</v>
      </c>
      <c r="D15" s="40"/>
      <c r="E15" s="40"/>
      <c r="F15" s="40"/>
      <c r="G15" s="39">
        <f>SUM(G16,G17,G20,G21,G22,G23)</f>
        <v>0</v>
      </c>
    </row>
    <row r="16" spans="1:11" x14ac:dyDescent="0.25">
      <c r="A16" s="15" t="s">
        <v>18</v>
      </c>
      <c r="B16" s="27" t="s">
        <v>109</v>
      </c>
      <c r="C16" s="42"/>
      <c r="D16" s="40"/>
      <c r="E16" s="40"/>
      <c r="F16" s="43">
        <v>1</v>
      </c>
      <c r="G16" s="44">
        <f>+C16*F16</f>
        <v>0</v>
      </c>
    </row>
    <row r="17" spans="1:7" x14ac:dyDescent="0.25">
      <c r="A17" s="15" t="s">
        <v>24</v>
      </c>
      <c r="B17" s="47" t="s">
        <v>110</v>
      </c>
      <c r="C17" s="39">
        <f>SUM(C18,C19)</f>
        <v>0</v>
      </c>
      <c r="D17" s="40"/>
      <c r="E17" s="40"/>
      <c r="F17" s="40"/>
      <c r="G17" s="39">
        <f>SUM(G18,G19)</f>
        <v>0</v>
      </c>
    </row>
    <row r="18" spans="1:7" x14ac:dyDescent="0.25">
      <c r="A18" s="15" t="s">
        <v>26</v>
      </c>
      <c r="B18" s="27" t="s">
        <v>111</v>
      </c>
      <c r="C18" s="42"/>
      <c r="D18" s="40"/>
      <c r="E18" s="40"/>
      <c r="F18" s="45">
        <v>0.15</v>
      </c>
      <c r="G18" s="44">
        <f t="shared" ref="G18:G20" si="0">+C18*F18</f>
        <v>0</v>
      </c>
    </row>
    <row r="19" spans="1:7" x14ac:dyDescent="0.25">
      <c r="A19" s="15" t="s">
        <v>28</v>
      </c>
      <c r="B19" s="27" t="s">
        <v>112</v>
      </c>
      <c r="C19" s="42"/>
      <c r="D19" s="40"/>
      <c r="E19" s="40"/>
      <c r="F19" s="45">
        <v>0.2</v>
      </c>
      <c r="G19" s="44">
        <f t="shared" si="0"/>
        <v>0</v>
      </c>
    </row>
    <row r="20" spans="1:7" x14ac:dyDescent="0.25">
      <c r="A20" s="15" t="s">
        <v>30</v>
      </c>
      <c r="B20" s="27" t="s">
        <v>113</v>
      </c>
      <c r="C20" s="42"/>
      <c r="D20" s="40"/>
      <c r="E20" s="40"/>
      <c r="F20" s="45">
        <v>0.05</v>
      </c>
      <c r="G20" s="44">
        <f t="shared" si="0"/>
        <v>0</v>
      </c>
    </row>
    <row r="21" spans="1:7" x14ac:dyDescent="0.25">
      <c r="A21" s="15" t="s">
        <v>32</v>
      </c>
      <c r="B21" s="27" t="s">
        <v>114</v>
      </c>
      <c r="C21" s="40"/>
      <c r="D21" s="40"/>
      <c r="E21" s="40"/>
      <c r="F21" s="40"/>
      <c r="G21" s="40"/>
    </row>
    <row r="22" spans="1:7" x14ac:dyDescent="0.25">
      <c r="A22" s="15">
        <v>100</v>
      </c>
      <c r="B22" s="27" t="s">
        <v>115</v>
      </c>
      <c r="C22" s="40"/>
      <c r="D22" s="40"/>
      <c r="E22" s="40"/>
      <c r="F22" s="40"/>
      <c r="G22" s="40"/>
    </row>
    <row r="23" spans="1:7" x14ac:dyDescent="0.25">
      <c r="A23" s="15">
        <v>110</v>
      </c>
      <c r="B23" s="27" t="s">
        <v>116</v>
      </c>
      <c r="C23" s="46"/>
      <c r="D23" s="40"/>
      <c r="E23" s="40"/>
      <c r="F23" s="45">
        <v>0.1</v>
      </c>
      <c r="G23" s="44">
        <f>+C23*F23</f>
        <v>0</v>
      </c>
    </row>
    <row r="24" spans="1:7" x14ac:dyDescent="0.25">
      <c r="A24" s="15">
        <v>120</v>
      </c>
      <c r="B24" s="47" t="s">
        <v>117</v>
      </c>
      <c r="C24" s="39">
        <f>SUM(C25,C28,C31)</f>
        <v>0</v>
      </c>
      <c r="D24" s="40"/>
      <c r="E24" s="40"/>
      <c r="F24" s="40"/>
      <c r="G24" s="39">
        <f>SUM(G25,G28,G31)</f>
        <v>0</v>
      </c>
    </row>
    <row r="25" spans="1:7" x14ac:dyDescent="0.25">
      <c r="A25" s="15">
        <v>130</v>
      </c>
      <c r="B25" s="47" t="s">
        <v>118</v>
      </c>
      <c r="C25" s="39">
        <f>SUM(C26,C27)</f>
        <v>0</v>
      </c>
      <c r="D25" s="40"/>
      <c r="E25" s="40"/>
      <c r="F25" s="40"/>
      <c r="G25" s="39">
        <f>SUM(G26,G27)</f>
        <v>0</v>
      </c>
    </row>
    <row r="26" spans="1:7" x14ac:dyDescent="0.25">
      <c r="A26" s="15">
        <v>140</v>
      </c>
      <c r="B26" s="27" t="s">
        <v>119</v>
      </c>
      <c r="C26" s="44"/>
      <c r="D26" s="40"/>
      <c r="E26" s="40"/>
      <c r="F26" s="44">
        <v>0.05</v>
      </c>
      <c r="G26" s="44">
        <f t="shared" ref="G26:G27" si="1">+C26*F26</f>
        <v>0</v>
      </c>
    </row>
    <row r="27" spans="1:7" x14ac:dyDescent="0.25">
      <c r="A27" s="15">
        <v>150</v>
      </c>
      <c r="B27" s="27" t="s">
        <v>120</v>
      </c>
      <c r="C27" s="44"/>
      <c r="D27" s="40"/>
      <c r="E27" s="40"/>
      <c r="F27" s="44">
        <v>0.25</v>
      </c>
      <c r="G27" s="44">
        <f t="shared" si="1"/>
        <v>0</v>
      </c>
    </row>
    <row r="28" spans="1:7" x14ac:dyDescent="0.25">
      <c r="A28" s="15">
        <v>160</v>
      </c>
      <c r="B28" s="47" t="s">
        <v>121</v>
      </c>
      <c r="C28" s="40"/>
      <c r="D28" s="40"/>
      <c r="E28" s="40"/>
      <c r="F28" s="40"/>
      <c r="G28" s="40"/>
    </row>
    <row r="29" spans="1:7" x14ac:dyDescent="0.25">
      <c r="A29" s="15">
        <v>170</v>
      </c>
      <c r="B29" s="27" t="s">
        <v>122</v>
      </c>
      <c r="C29" s="40"/>
      <c r="D29" s="40"/>
      <c r="E29" s="40"/>
      <c r="F29" s="40"/>
      <c r="G29" s="40"/>
    </row>
    <row r="30" spans="1:7" x14ac:dyDescent="0.25">
      <c r="A30" s="15">
        <v>180</v>
      </c>
      <c r="B30" s="27" t="s">
        <v>123</v>
      </c>
      <c r="C30" s="40"/>
      <c r="D30" s="40"/>
      <c r="E30" s="40"/>
      <c r="F30" s="40"/>
      <c r="G30" s="40"/>
    </row>
    <row r="31" spans="1:7" x14ac:dyDescent="0.25">
      <c r="A31" s="15">
        <v>190</v>
      </c>
      <c r="B31" s="27" t="s">
        <v>124</v>
      </c>
      <c r="C31" s="44"/>
      <c r="D31" s="40"/>
      <c r="E31" s="40"/>
      <c r="F31" s="44">
        <v>0.25</v>
      </c>
      <c r="G31" s="44">
        <f>+C31*F31</f>
        <v>0</v>
      </c>
    </row>
    <row r="32" spans="1:7" x14ac:dyDescent="0.25">
      <c r="A32" s="15">
        <v>200</v>
      </c>
      <c r="B32" s="27" t="s">
        <v>125</v>
      </c>
      <c r="C32" s="40"/>
      <c r="D32" s="40"/>
      <c r="E32" s="40"/>
      <c r="F32" s="40"/>
      <c r="G32" s="40"/>
    </row>
    <row r="33" spans="1:7" x14ac:dyDescent="0.25">
      <c r="A33" s="15">
        <v>210</v>
      </c>
      <c r="B33" s="47" t="s">
        <v>126</v>
      </c>
      <c r="C33" s="39">
        <f>SUM(C34,C35,C36)</f>
        <v>0</v>
      </c>
      <c r="D33" s="40"/>
      <c r="E33" s="40"/>
      <c r="F33" s="40"/>
      <c r="G33" s="39">
        <f>SUM(G34,G35,G36)</f>
        <v>0</v>
      </c>
    </row>
    <row r="34" spans="1:7" x14ac:dyDescent="0.25">
      <c r="A34" s="15">
        <v>220</v>
      </c>
      <c r="B34" s="27" t="s">
        <v>127</v>
      </c>
      <c r="C34" s="42"/>
      <c r="D34" s="40"/>
      <c r="E34" s="40"/>
      <c r="F34" s="43">
        <v>1</v>
      </c>
      <c r="G34" s="44">
        <f t="shared" ref="G34:G35" si="2">+C34*F34</f>
        <v>0</v>
      </c>
    </row>
    <row r="35" spans="1:7" x14ac:dyDescent="0.25">
      <c r="A35" s="15">
        <v>230</v>
      </c>
      <c r="B35" s="27" t="s">
        <v>128</v>
      </c>
      <c r="C35" s="42"/>
      <c r="D35" s="40"/>
      <c r="E35" s="40"/>
      <c r="F35" s="43">
        <v>1</v>
      </c>
      <c r="G35" s="44">
        <f t="shared" si="2"/>
        <v>0</v>
      </c>
    </row>
    <row r="36" spans="1:7" x14ac:dyDescent="0.25">
      <c r="A36" s="15">
        <v>240</v>
      </c>
      <c r="B36" s="47" t="s">
        <v>129</v>
      </c>
      <c r="C36" s="39">
        <f>SUM(C37,C38)</f>
        <v>0</v>
      </c>
      <c r="D36" s="40"/>
      <c r="E36" s="40"/>
      <c r="F36" s="40"/>
      <c r="G36" s="39">
        <f>SUM(G37,G38)</f>
        <v>0</v>
      </c>
    </row>
    <row r="37" spans="1:7" x14ac:dyDescent="0.25">
      <c r="A37" s="15">
        <v>250</v>
      </c>
      <c r="B37" s="27" t="s">
        <v>119</v>
      </c>
      <c r="C37" s="42"/>
      <c r="D37" s="40"/>
      <c r="E37" s="40"/>
      <c r="F37" s="43">
        <v>0.2</v>
      </c>
      <c r="G37" s="44">
        <f t="shared" ref="G37:G38" si="3">+C37*F37</f>
        <v>0</v>
      </c>
    </row>
    <row r="38" spans="1:7" x14ac:dyDescent="0.25">
      <c r="A38" s="15">
        <v>260</v>
      </c>
      <c r="B38" s="27" t="s">
        <v>120</v>
      </c>
      <c r="C38" s="42"/>
      <c r="D38" s="40"/>
      <c r="E38" s="40"/>
      <c r="F38" s="43">
        <v>0.4</v>
      </c>
      <c r="G38" s="44">
        <f t="shared" si="3"/>
        <v>0</v>
      </c>
    </row>
    <row r="39" spans="1:7" x14ac:dyDescent="0.25">
      <c r="A39" s="15">
        <v>270</v>
      </c>
      <c r="B39" s="47" t="s">
        <v>130</v>
      </c>
      <c r="C39" s="39">
        <f>SUM(C40,C41,C42,C43,C46,C47,C50,C51,C52,C56,C57)</f>
        <v>0</v>
      </c>
      <c r="D39" s="40"/>
      <c r="E39" s="40"/>
      <c r="F39" s="40"/>
      <c r="G39" s="39">
        <f>SUM(G40,G41,G42,G43,G46,G47,G50,G51,G52,G56,G57)</f>
        <v>0</v>
      </c>
    </row>
    <row r="40" spans="1:7" x14ac:dyDescent="0.25">
      <c r="A40" s="15">
        <v>280</v>
      </c>
      <c r="B40" s="27" t="s">
        <v>131</v>
      </c>
      <c r="C40" s="42"/>
      <c r="D40" s="40"/>
      <c r="E40" s="40"/>
      <c r="F40" s="43">
        <v>0.2</v>
      </c>
      <c r="G40" s="44">
        <f t="shared" ref="G40:G42" si="4">+C40*F40</f>
        <v>0</v>
      </c>
    </row>
    <row r="41" spans="1:7" x14ac:dyDescent="0.25">
      <c r="A41" s="15">
        <v>290</v>
      </c>
      <c r="B41" s="27" t="s">
        <v>132</v>
      </c>
      <c r="C41" s="42"/>
      <c r="D41" s="40"/>
      <c r="E41" s="40"/>
      <c r="F41" s="43">
        <v>0.1</v>
      </c>
      <c r="G41" s="44">
        <f t="shared" si="4"/>
        <v>0</v>
      </c>
    </row>
    <row r="42" spans="1:7" x14ac:dyDescent="0.25">
      <c r="A42" s="15">
        <v>300</v>
      </c>
      <c r="B42" s="27" t="s">
        <v>133</v>
      </c>
      <c r="C42" s="42"/>
      <c r="D42" s="40"/>
      <c r="E42" s="40"/>
      <c r="F42" s="43">
        <v>1</v>
      </c>
      <c r="G42" s="44">
        <f t="shared" si="4"/>
        <v>0</v>
      </c>
    </row>
    <row r="43" spans="1:7" x14ac:dyDescent="0.25">
      <c r="A43" s="15">
        <v>310</v>
      </c>
      <c r="B43" s="47" t="s">
        <v>134</v>
      </c>
      <c r="C43" s="132"/>
      <c r="D43" s="117">
        <f>(D18+D24+D30+D36)-MIN(D18+D24+D30+D36,D42)</f>
        <v>0</v>
      </c>
      <c r="E43" s="117"/>
      <c r="F43" s="117"/>
      <c r="G43" s="132"/>
    </row>
    <row r="44" spans="1:7" x14ac:dyDescent="0.25">
      <c r="A44" s="15">
        <v>320</v>
      </c>
      <c r="B44" s="27" t="s">
        <v>135</v>
      </c>
      <c r="C44" s="132"/>
      <c r="D44" s="132"/>
      <c r="E44" s="132"/>
      <c r="F44" s="136">
        <v>1</v>
      </c>
      <c r="G44" s="132"/>
    </row>
    <row r="45" spans="1:7" x14ac:dyDescent="0.25">
      <c r="A45" s="15">
        <v>330</v>
      </c>
      <c r="B45" s="27" t="s">
        <v>136</v>
      </c>
      <c r="C45" s="133"/>
      <c r="D45" s="40"/>
      <c r="E45" s="40"/>
      <c r="F45" s="136">
        <v>1</v>
      </c>
      <c r="G45" s="133"/>
    </row>
    <row r="46" spans="1:7" x14ac:dyDescent="0.25">
      <c r="A46" s="15">
        <v>340</v>
      </c>
      <c r="B46" s="27" t="s">
        <v>137</v>
      </c>
      <c r="C46" s="44"/>
      <c r="D46" s="40"/>
      <c r="E46" s="40"/>
      <c r="F46" s="43">
        <v>1</v>
      </c>
      <c r="G46" s="44">
        <f>+C46*F46</f>
        <v>0</v>
      </c>
    </row>
    <row r="47" spans="1:7" x14ac:dyDescent="0.25">
      <c r="A47" s="15">
        <v>350</v>
      </c>
      <c r="B47" s="47" t="s">
        <v>138</v>
      </c>
      <c r="C47" s="39">
        <f>SUM(C48,C49)</f>
        <v>0</v>
      </c>
      <c r="D47" s="40"/>
      <c r="E47" s="40"/>
      <c r="F47" s="40"/>
      <c r="G47" s="39">
        <f>SUM(G48,G49)</f>
        <v>0</v>
      </c>
    </row>
    <row r="48" spans="1:7" x14ac:dyDescent="0.25">
      <c r="A48" s="15">
        <v>360</v>
      </c>
      <c r="B48" s="27" t="s">
        <v>139</v>
      </c>
      <c r="C48" s="44"/>
      <c r="D48" s="40"/>
      <c r="E48" s="40"/>
      <c r="F48" s="43">
        <v>0</v>
      </c>
      <c r="G48" s="44">
        <f t="shared" ref="G48:G51" si="5">+C48*F48</f>
        <v>0</v>
      </c>
    </row>
    <row r="49" spans="1:7" x14ac:dyDescent="0.25">
      <c r="A49" s="15">
        <v>370</v>
      </c>
      <c r="B49" s="27" t="s">
        <v>140</v>
      </c>
      <c r="C49" s="44"/>
      <c r="D49" s="40"/>
      <c r="E49" s="40"/>
      <c r="F49" s="43">
        <v>1</v>
      </c>
      <c r="G49" s="44">
        <f t="shared" si="5"/>
        <v>0</v>
      </c>
    </row>
    <row r="50" spans="1:7" x14ac:dyDescent="0.25">
      <c r="A50" s="15">
        <v>380</v>
      </c>
      <c r="B50" s="27" t="s">
        <v>141</v>
      </c>
      <c r="C50" s="44"/>
      <c r="D50" s="40"/>
      <c r="E50" s="40"/>
      <c r="F50" s="43">
        <v>1</v>
      </c>
      <c r="G50" s="44">
        <f t="shared" si="5"/>
        <v>0</v>
      </c>
    </row>
    <row r="51" spans="1:7" x14ac:dyDescent="0.25">
      <c r="A51" s="15">
        <v>390</v>
      </c>
      <c r="B51" s="27" t="s">
        <v>142</v>
      </c>
      <c r="C51" s="44"/>
      <c r="D51" s="40"/>
      <c r="E51" s="40"/>
      <c r="F51" s="43">
        <v>1</v>
      </c>
      <c r="G51" s="44">
        <f t="shared" si="5"/>
        <v>0</v>
      </c>
    </row>
    <row r="52" spans="1:7" x14ac:dyDescent="0.25">
      <c r="A52" s="15">
        <v>400</v>
      </c>
      <c r="B52" s="27" t="s">
        <v>143</v>
      </c>
      <c r="C52" s="133"/>
      <c r="D52" s="117"/>
      <c r="E52" s="117"/>
      <c r="F52" s="43">
        <v>1</v>
      </c>
      <c r="G52" s="133"/>
    </row>
    <row r="53" spans="1:7" x14ac:dyDescent="0.25">
      <c r="A53" s="15">
        <v>410</v>
      </c>
      <c r="B53" s="47" t="s">
        <v>144</v>
      </c>
      <c r="C53" s="40"/>
      <c r="D53" s="40"/>
      <c r="E53" s="40"/>
      <c r="F53" s="40"/>
      <c r="G53" s="40"/>
    </row>
    <row r="54" spans="1:7" x14ac:dyDescent="0.25">
      <c r="A54" s="15">
        <v>420</v>
      </c>
      <c r="B54" s="27" t="s">
        <v>145</v>
      </c>
      <c r="C54" s="40"/>
      <c r="D54" s="40"/>
      <c r="E54" s="40"/>
      <c r="F54" s="40"/>
      <c r="G54" s="40"/>
    </row>
    <row r="55" spans="1:7" x14ac:dyDescent="0.25">
      <c r="A55" s="15">
        <v>430</v>
      </c>
      <c r="B55" s="27" t="s">
        <v>146</v>
      </c>
      <c r="C55" s="40"/>
      <c r="D55" s="40"/>
      <c r="E55" s="40"/>
      <c r="F55" s="40"/>
      <c r="G55" s="40"/>
    </row>
    <row r="56" spans="1:7" x14ac:dyDescent="0.25">
      <c r="A56" s="15">
        <v>440</v>
      </c>
      <c r="B56" s="27" t="s">
        <v>147</v>
      </c>
      <c r="C56" s="44"/>
      <c r="D56" s="40"/>
      <c r="E56" s="40"/>
      <c r="F56" s="43">
        <v>1</v>
      </c>
      <c r="G56" s="44">
        <f t="shared" ref="G56:G57" si="6">+C56*F56</f>
        <v>0</v>
      </c>
    </row>
    <row r="57" spans="1:7" x14ac:dyDescent="0.25">
      <c r="A57" s="15">
        <v>450</v>
      </c>
      <c r="B57" s="27" t="s">
        <v>148</v>
      </c>
      <c r="C57" s="44"/>
      <c r="D57" s="40"/>
      <c r="E57" s="40"/>
      <c r="F57" s="43">
        <v>0.5</v>
      </c>
      <c r="G57" s="44">
        <f t="shared" si="6"/>
        <v>0</v>
      </c>
    </row>
    <row r="58" spans="1:7" x14ac:dyDescent="0.25">
      <c r="A58" s="15">
        <v>460</v>
      </c>
      <c r="B58" s="47" t="s">
        <v>149</v>
      </c>
      <c r="C58" s="39">
        <f>SUM(C59,C70)</f>
        <v>0</v>
      </c>
      <c r="D58" s="40"/>
      <c r="E58" s="40"/>
      <c r="F58" s="40"/>
      <c r="G58" s="39">
        <f>SUM(G59,G70)</f>
        <v>0</v>
      </c>
    </row>
    <row r="59" spans="1:7" x14ac:dyDescent="0.25">
      <c r="A59" s="15">
        <v>470</v>
      </c>
      <c r="B59" s="47" t="s">
        <v>150</v>
      </c>
      <c r="C59" s="39">
        <f>SUM(C60,C61,C62,C66,C69)</f>
        <v>0</v>
      </c>
      <c r="D59" s="40"/>
      <c r="E59" s="40"/>
      <c r="F59" s="40"/>
      <c r="G59" s="39">
        <f>SUM(G60,G61,G62,G66,G69)</f>
        <v>0</v>
      </c>
    </row>
    <row r="60" spans="1:7" x14ac:dyDescent="0.25">
      <c r="A60" s="15">
        <v>480</v>
      </c>
      <c r="B60" s="27" t="s">
        <v>151</v>
      </c>
      <c r="C60" s="39"/>
      <c r="D60" s="40"/>
      <c r="E60" s="40"/>
      <c r="F60" s="45">
        <v>0.05</v>
      </c>
      <c r="G60" s="39">
        <f>SUM(G61,G62,G63,G69,G70)</f>
        <v>0</v>
      </c>
    </row>
    <row r="61" spans="1:7" x14ac:dyDescent="0.25">
      <c r="A61" s="15">
        <v>490</v>
      </c>
      <c r="B61" s="27" t="s">
        <v>152</v>
      </c>
      <c r="C61" s="44"/>
      <c r="D61" s="40"/>
      <c r="E61" s="40"/>
      <c r="F61" s="45">
        <v>0.1</v>
      </c>
      <c r="G61" s="44">
        <f t="shared" ref="G61:G66" si="7">+C61*F61</f>
        <v>0</v>
      </c>
    </row>
    <row r="62" spans="1:7" x14ac:dyDescent="0.25">
      <c r="A62" s="15">
        <v>500</v>
      </c>
      <c r="B62" s="47" t="s">
        <v>153</v>
      </c>
      <c r="C62" s="39">
        <f>SUM(C63,C64,C65)</f>
        <v>0</v>
      </c>
      <c r="D62" s="40"/>
      <c r="E62" s="40"/>
      <c r="F62" s="40"/>
      <c r="G62" s="39">
        <f>SUM(G63,G64,G65)</f>
        <v>0</v>
      </c>
    </row>
    <row r="63" spans="1:7" x14ac:dyDescent="0.25">
      <c r="A63" s="15">
        <v>510</v>
      </c>
      <c r="B63" s="27" t="s">
        <v>154</v>
      </c>
      <c r="C63" s="39"/>
      <c r="D63" s="40"/>
      <c r="E63" s="40"/>
      <c r="F63" s="43">
        <v>0.05</v>
      </c>
      <c r="G63" s="44">
        <f t="shared" si="7"/>
        <v>0</v>
      </c>
    </row>
    <row r="64" spans="1:7" x14ac:dyDescent="0.25">
      <c r="A64" s="15">
        <v>520</v>
      </c>
      <c r="B64" s="27" t="s">
        <v>155</v>
      </c>
      <c r="C64" s="39"/>
      <c r="D64" s="40"/>
      <c r="E64" s="40"/>
      <c r="F64" s="43">
        <v>0.1</v>
      </c>
      <c r="G64" s="44">
        <f t="shared" si="7"/>
        <v>0</v>
      </c>
    </row>
    <row r="65" spans="1:7" x14ac:dyDescent="0.25">
      <c r="A65" s="15">
        <v>530</v>
      </c>
      <c r="B65" s="27" t="s">
        <v>156</v>
      </c>
      <c r="C65" s="46"/>
      <c r="D65" s="40"/>
      <c r="E65" s="40"/>
      <c r="F65" s="43">
        <v>0.4</v>
      </c>
      <c r="G65" s="44">
        <f t="shared" si="7"/>
        <v>0</v>
      </c>
    </row>
    <row r="66" spans="1:7" x14ac:dyDescent="0.25">
      <c r="A66" s="15">
        <v>540</v>
      </c>
      <c r="B66" s="27" t="s">
        <v>157</v>
      </c>
      <c r="C66" s="44"/>
      <c r="D66" s="40"/>
      <c r="E66" s="40"/>
      <c r="F66" s="43">
        <v>0.4</v>
      </c>
      <c r="G66" s="44">
        <f t="shared" si="7"/>
        <v>0</v>
      </c>
    </row>
    <row r="67" spans="1:7" x14ac:dyDescent="0.25">
      <c r="A67" s="15">
        <v>550</v>
      </c>
      <c r="B67" s="27" t="s">
        <v>158</v>
      </c>
      <c r="C67" s="40"/>
      <c r="D67" s="40"/>
      <c r="E67" s="40"/>
      <c r="F67" s="40"/>
      <c r="G67" s="40"/>
    </row>
    <row r="68" spans="1:7" x14ac:dyDescent="0.25">
      <c r="A68" s="15">
        <v>560</v>
      </c>
      <c r="B68" s="27" t="s">
        <v>159</v>
      </c>
      <c r="C68" s="40"/>
      <c r="D68" s="40"/>
      <c r="E68" s="40"/>
      <c r="F68" s="40"/>
      <c r="G68" s="40"/>
    </row>
    <row r="69" spans="1:7" x14ac:dyDescent="0.25">
      <c r="A69" s="15">
        <v>570</v>
      </c>
      <c r="B69" s="27" t="s">
        <v>160</v>
      </c>
      <c r="C69" s="44"/>
      <c r="D69" s="40"/>
      <c r="E69" s="40"/>
      <c r="F69" s="43">
        <v>1</v>
      </c>
      <c r="G69" s="44">
        <f t="shared" ref="G69" si="8">+C69*F69</f>
        <v>0</v>
      </c>
    </row>
    <row r="70" spans="1:7" x14ac:dyDescent="0.25">
      <c r="A70" s="15">
        <v>580</v>
      </c>
      <c r="B70" s="47" t="s">
        <v>161</v>
      </c>
      <c r="C70" s="39">
        <f>SUM(C71,C72,C73,C77,C81,C82,C83)</f>
        <v>0</v>
      </c>
      <c r="D70" s="40"/>
      <c r="E70" s="40"/>
      <c r="F70" s="40"/>
      <c r="G70" s="39">
        <f>SUM(G71,G72,G73,G77,G81,G82,G83)</f>
        <v>0</v>
      </c>
    </row>
    <row r="71" spans="1:7" x14ac:dyDescent="0.25">
      <c r="A71" s="15">
        <v>590</v>
      </c>
      <c r="B71" s="27" t="s">
        <v>162</v>
      </c>
      <c r="C71" s="44"/>
      <c r="D71" s="40"/>
      <c r="E71" s="40"/>
      <c r="F71" s="43">
        <v>0.05</v>
      </c>
      <c r="G71" s="44">
        <f t="shared" ref="G71:G73" si="9">+C71*F71</f>
        <v>0</v>
      </c>
    </row>
    <row r="72" spans="1:7" x14ac:dyDescent="0.25">
      <c r="A72" s="15">
        <v>600</v>
      </c>
      <c r="B72" s="27" t="s">
        <v>163</v>
      </c>
      <c r="C72" s="44"/>
      <c r="D72" s="40"/>
      <c r="E72" s="40"/>
      <c r="F72" s="43">
        <v>0.3</v>
      </c>
      <c r="G72" s="44">
        <f t="shared" si="9"/>
        <v>0</v>
      </c>
    </row>
    <row r="73" spans="1:7" x14ac:dyDescent="0.25">
      <c r="A73" s="15">
        <v>610</v>
      </c>
      <c r="B73" s="27" t="s">
        <v>164</v>
      </c>
      <c r="C73" s="117"/>
      <c r="D73" s="40"/>
      <c r="E73" s="40"/>
      <c r="F73" s="118"/>
      <c r="G73" s="117">
        <f t="shared" si="9"/>
        <v>0</v>
      </c>
    </row>
    <row r="74" spans="1:7" x14ac:dyDescent="0.25">
      <c r="A74" s="15">
        <v>620</v>
      </c>
      <c r="B74" s="47" t="s">
        <v>165</v>
      </c>
      <c r="C74" s="40"/>
      <c r="D74" s="40"/>
      <c r="E74" s="40"/>
      <c r="F74" s="40"/>
      <c r="G74" s="40"/>
    </row>
    <row r="75" spans="1:7" x14ac:dyDescent="0.25">
      <c r="A75" s="15">
        <v>630</v>
      </c>
      <c r="B75" s="27" t="s">
        <v>166</v>
      </c>
      <c r="C75" s="40"/>
      <c r="D75" s="40"/>
      <c r="E75" s="40"/>
      <c r="F75" s="40"/>
      <c r="G75" s="40"/>
    </row>
    <row r="76" spans="1:7" x14ac:dyDescent="0.25">
      <c r="A76" s="15">
        <v>640</v>
      </c>
      <c r="B76" s="27" t="s">
        <v>167</v>
      </c>
      <c r="C76" s="40"/>
      <c r="D76" s="40"/>
      <c r="E76" s="40"/>
      <c r="F76" s="40"/>
      <c r="G76" s="40"/>
    </row>
    <row r="77" spans="1:7" x14ac:dyDescent="0.25">
      <c r="A77" s="15">
        <v>650</v>
      </c>
      <c r="B77" s="47" t="s">
        <v>168</v>
      </c>
      <c r="C77" s="39">
        <f>SUM(C78,C79,C80)</f>
        <v>0</v>
      </c>
      <c r="D77" s="40"/>
      <c r="E77" s="40"/>
      <c r="F77" s="40"/>
      <c r="G77" s="39">
        <f>SUM(G78,G79,G80)</f>
        <v>0</v>
      </c>
    </row>
    <row r="78" spans="1:7" x14ac:dyDescent="0.25">
      <c r="A78" s="15">
        <v>660</v>
      </c>
      <c r="B78" s="27" t="s">
        <v>169</v>
      </c>
      <c r="C78" s="44"/>
      <c r="D78" s="40"/>
      <c r="E78" s="40"/>
      <c r="F78" s="43">
        <v>0.05</v>
      </c>
      <c r="G78" s="44">
        <f t="shared" ref="G78:G80" si="10">+C78*F78</f>
        <v>0</v>
      </c>
    </row>
    <row r="79" spans="1:7" x14ac:dyDescent="0.25">
      <c r="A79" s="15">
        <v>670</v>
      </c>
      <c r="B79" s="27" t="s">
        <v>170</v>
      </c>
      <c r="C79" s="44"/>
      <c r="D79" s="40"/>
      <c r="E79" s="40"/>
      <c r="F79" s="43">
        <v>0.3</v>
      </c>
      <c r="G79" s="44">
        <f t="shared" si="10"/>
        <v>0</v>
      </c>
    </row>
    <row r="80" spans="1:7" x14ac:dyDescent="0.25">
      <c r="A80" s="15">
        <v>680</v>
      </c>
      <c r="B80" s="27" t="s">
        <v>171</v>
      </c>
      <c r="C80" s="44"/>
      <c r="D80" s="40"/>
      <c r="E80" s="40"/>
      <c r="F80" s="43">
        <v>0.4</v>
      </c>
      <c r="G80" s="44">
        <f t="shared" si="10"/>
        <v>0</v>
      </c>
    </row>
    <row r="81" spans="1:7" x14ac:dyDescent="0.25">
      <c r="A81" s="15">
        <v>690</v>
      </c>
      <c r="B81" s="27" t="s">
        <v>172</v>
      </c>
      <c r="C81" s="40"/>
      <c r="D81" s="40"/>
      <c r="E81" s="40"/>
      <c r="F81" s="40"/>
      <c r="G81" s="40"/>
    </row>
    <row r="82" spans="1:7" x14ac:dyDescent="0.25">
      <c r="A82" s="15">
        <v>700</v>
      </c>
      <c r="B82" s="27" t="s">
        <v>173</v>
      </c>
      <c r="C82" s="40"/>
      <c r="D82" s="40"/>
      <c r="E82" s="40"/>
      <c r="F82" s="40"/>
      <c r="G82" s="40"/>
    </row>
    <row r="83" spans="1:7" x14ac:dyDescent="0.25">
      <c r="A83" s="15">
        <v>710</v>
      </c>
      <c r="B83" s="27" t="s">
        <v>174</v>
      </c>
      <c r="C83" s="44"/>
      <c r="D83" s="40"/>
      <c r="E83" s="40"/>
      <c r="F83" s="43">
        <v>1</v>
      </c>
      <c r="G83" s="44">
        <f t="shared" ref="G83" si="11">+C83*F83</f>
        <v>0</v>
      </c>
    </row>
    <row r="84" spans="1:7" x14ac:dyDescent="0.25">
      <c r="A84" s="15">
        <v>720</v>
      </c>
      <c r="B84" s="47" t="s">
        <v>175</v>
      </c>
      <c r="C84" s="39">
        <f>SUM(C85:C90,C97:C99)</f>
        <v>0</v>
      </c>
      <c r="D84" s="40"/>
      <c r="E84" s="40"/>
      <c r="F84" s="40"/>
      <c r="G84" s="39">
        <f>SUM(G85:G90,G97:G99)</f>
        <v>0</v>
      </c>
    </row>
    <row r="85" spans="1:7" x14ac:dyDescent="0.25">
      <c r="A85" s="15">
        <v>730</v>
      </c>
      <c r="B85" s="27" t="s">
        <v>176</v>
      </c>
      <c r="C85" s="44"/>
      <c r="D85" s="40"/>
      <c r="E85" s="40"/>
      <c r="F85" s="43"/>
      <c r="G85" s="44">
        <f t="shared" ref="G85:G88" si="12">+C85*F85</f>
        <v>0</v>
      </c>
    </row>
    <row r="86" spans="1:7" x14ac:dyDescent="0.25">
      <c r="A86" s="15">
        <v>740</v>
      </c>
      <c r="B86" s="27" t="s">
        <v>177</v>
      </c>
      <c r="C86" s="44"/>
      <c r="D86" s="40"/>
      <c r="E86" s="40"/>
      <c r="F86" s="152"/>
      <c r="G86" s="44">
        <f t="shared" si="12"/>
        <v>0</v>
      </c>
    </row>
    <row r="87" spans="1:7" x14ac:dyDescent="0.25">
      <c r="A87" s="15">
        <v>750</v>
      </c>
      <c r="B87" s="27" t="s">
        <v>178</v>
      </c>
      <c r="C87" s="44"/>
      <c r="D87" s="40"/>
      <c r="E87" s="40"/>
      <c r="F87" s="43"/>
      <c r="G87" s="44">
        <f t="shared" si="12"/>
        <v>0</v>
      </c>
    </row>
    <row r="88" spans="1:7" x14ac:dyDescent="0.25">
      <c r="A88" s="15">
        <v>760</v>
      </c>
      <c r="B88" s="27" t="s">
        <v>179</v>
      </c>
      <c r="C88" s="44"/>
      <c r="D88" s="40"/>
      <c r="E88" s="40"/>
      <c r="F88" s="152"/>
      <c r="G88" s="44">
        <f t="shared" si="12"/>
        <v>0</v>
      </c>
    </row>
    <row r="89" spans="1:7" x14ac:dyDescent="0.25">
      <c r="A89" s="15">
        <v>770</v>
      </c>
      <c r="B89" s="27" t="s">
        <v>180</v>
      </c>
      <c r="C89" s="44"/>
      <c r="D89" s="40"/>
      <c r="E89" s="40"/>
      <c r="F89" s="152"/>
      <c r="G89" s="44">
        <f>+C89*F89</f>
        <v>0</v>
      </c>
    </row>
    <row r="90" spans="1:7" x14ac:dyDescent="0.25">
      <c r="A90" s="15">
        <v>780</v>
      </c>
      <c r="B90" s="27" t="s">
        <v>181</v>
      </c>
      <c r="C90" s="154">
        <f>SUM(C91,C96)</f>
        <v>0</v>
      </c>
      <c r="D90" s="155"/>
      <c r="E90" s="155"/>
      <c r="F90" s="155"/>
      <c r="G90" s="154">
        <f>SUM(G91,G96)</f>
        <v>0</v>
      </c>
    </row>
    <row r="91" spans="1:7" x14ac:dyDescent="0.25">
      <c r="A91" s="15">
        <v>790</v>
      </c>
      <c r="B91" s="27" t="s">
        <v>182</v>
      </c>
      <c r="C91" s="154">
        <f>SUM(C92:C95)</f>
        <v>0</v>
      </c>
      <c r="D91" s="155"/>
      <c r="E91" s="155"/>
      <c r="F91" s="155"/>
      <c r="G91" s="154">
        <f>SUM(G92:G95)</f>
        <v>0</v>
      </c>
    </row>
    <row r="92" spans="1:7" x14ac:dyDescent="0.25">
      <c r="A92" s="15">
        <v>800</v>
      </c>
      <c r="B92" s="27" t="s">
        <v>183</v>
      </c>
      <c r="C92" s="44"/>
      <c r="D92" s="40"/>
      <c r="E92" s="40"/>
      <c r="F92" s="132"/>
      <c r="G92" s="44">
        <f t="shared" ref="G92:G103" si="13">+C92*F92</f>
        <v>0</v>
      </c>
    </row>
    <row r="93" spans="1:7" x14ac:dyDescent="0.25">
      <c r="A93" s="15">
        <v>810</v>
      </c>
      <c r="B93" s="27" t="s">
        <v>184</v>
      </c>
      <c r="C93" s="44"/>
      <c r="D93" s="40"/>
      <c r="E93" s="40"/>
      <c r="F93" s="132"/>
      <c r="G93" s="44">
        <f t="shared" si="13"/>
        <v>0</v>
      </c>
    </row>
    <row r="94" spans="1:7" x14ac:dyDescent="0.25">
      <c r="A94" s="15">
        <v>820</v>
      </c>
      <c r="B94" s="27" t="s">
        <v>185</v>
      </c>
      <c r="C94" s="44"/>
      <c r="D94" s="40"/>
      <c r="E94" s="40"/>
      <c r="F94" s="132"/>
      <c r="G94" s="44">
        <f t="shared" si="13"/>
        <v>0</v>
      </c>
    </row>
    <row r="95" spans="1:7" x14ac:dyDescent="0.25">
      <c r="A95" s="15">
        <v>830</v>
      </c>
      <c r="B95" s="27" t="s">
        <v>186</v>
      </c>
      <c r="C95" s="44"/>
      <c r="D95" s="40"/>
      <c r="E95" s="40"/>
      <c r="F95" s="132"/>
      <c r="G95" s="44">
        <f t="shared" si="13"/>
        <v>0</v>
      </c>
    </row>
    <row r="96" spans="1:7" x14ac:dyDescent="0.25">
      <c r="A96" s="15">
        <v>840</v>
      </c>
      <c r="B96" s="27" t="s">
        <v>187</v>
      </c>
      <c r="C96" s="44"/>
      <c r="D96" s="40"/>
      <c r="E96" s="40"/>
      <c r="F96" s="132"/>
      <c r="G96" s="44">
        <f t="shared" si="13"/>
        <v>0</v>
      </c>
    </row>
    <row r="97" spans="1:7" x14ac:dyDescent="0.25">
      <c r="A97" s="15">
        <v>850</v>
      </c>
      <c r="B97" s="27" t="s">
        <v>188</v>
      </c>
      <c r="C97" s="44"/>
      <c r="D97" s="40"/>
      <c r="E97" s="40"/>
      <c r="F97" s="132"/>
      <c r="G97" s="44">
        <f t="shared" si="13"/>
        <v>0</v>
      </c>
    </row>
    <row r="98" spans="1:7" x14ac:dyDescent="0.25">
      <c r="A98" s="15">
        <v>860</v>
      </c>
      <c r="B98" s="27" t="s">
        <v>189</v>
      </c>
      <c r="C98" s="44"/>
      <c r="D98" s="40"/>
      <c r="E98" s="40"/>
      <c r="F98" s="132"/>
      <c r="G98" s="44">
        <f t="shared" si="13"/>
        <v>0</v>
      </c>
    </row>
    <row r="99" spans="1:7" x14ac:dyDescent="0.25">
      <c r="A99" s="15">
        <v>870</v>
      </c>
      <c r="B99" s="27" t="s">
        <v>190</v>
      </c>
      <c r="C99" s="44"/>
      <c r="D99" s="40"/>
      <c r="E99" s="40"/>
      <c r="F99" s="132"/>
      <c r="G99" s="44">
        <f t="shared" si="13"/>
        <v>0</v>
      </c>
    </row>
    <row r="100" spans="1:7" x14ac:dyDescent="0.25">
      <c r="A100" s="15">
        <v>880</v>
      </c>
      <c r="B100" s="47" t="s">
        <v>191</v>
      </c>
      <c r="C100" s="39">
        <f>SUM(C101:C103)</f>
        <v>0</v>
      </c>
      <c r="D100" s="40"/>
      <c r="E100" s="40"/>
      <c r="F100" s="40"/>
      <c r="G100" s="39">
        <f>SUM(G101:G103)</f>
        <v>0</v>
      </c>
    </row>
    <row r="101" spans="1:7" x14ac:dyDescent="0.25">
      <c r="A101" s="15">
        <v>890</v>
      </c>
      <c r="B101" s="27" t="s">
        <v>192</v>
      </c>
      <c r="C101" s="44"/>
      <c r="D101" s="40"/>
      <c r="E101" s="40"/>
      <c r="F101" s="43">
        <v>0</v>
      </c>
      <c r="G101" s="44">
        <f t="shared" si="13"/>
        <v>0</v>
      </c>
    </row>
    <row r="102" spans="1:7" x14ac:dyDescent="0.25">
      <c r="A102" s="15">
        <v>900</v>
      </c>
      <c r="B102" s="27" t="s">
        <v>193</v>
      </c>
      <c r="C102" s="44"/>
      <c r="D102" s="40"/>
      <c r="E102" s="40"/>
      <c r="F102" s="43">
        <v>1</v>
      </c>
      <c r="G102" s="44">
        <f t="shared" si="13"/>
        <v>0</v>
      </c>
    </row>
    <row r="103" spans="1:7" x14ac:dyDescent="0.25">
      <c r="A103" s="15">
        <v>910</v>
      </c>
      <c r="B103" s="27" t="s">
        <v>194</v>
      </c>
      <c r="C103" s="44"/>
      <c r="D103" s="40"/>
      <c r="E103" s="40"/>
      <c r="F103" s="43">
        <v>1</v>
      </c>
      <c r="G103" s="44">
        <f t="shared" si="13"/>
        <v>0</v>
      </c>
    </row>
    <row r="104" spans="1:7" x14ac:dyDescent="0.25">
      <c r="A104" s="15">
        <v>920</v>
      </c>
      <c r="B104" s="47" t="s">
        <v>195</v>
      </c>
      <c r="C104" s="39">
        <f>SUM(C105,C114)</f>
        <v>0</v>
      </c>
      <c r="D104" s="137"/>
      <c r="E104" s="137"/>
      <c r="F104" s="40"/>
      <c r="G104" s="39">
        <f>SUM(G105,G114)</f>
        <v>0</v>
      </c>
    </row>
    <row r="105" spans="1:7" x14ac:dyDescent="0.25">
      <c r="A105" s="15">
        <v>930</v>
      </c>
      <c r="B105" s="47" t="s">
        <v>196</v>
      </c>
      <c r="C105" s="39">
        <f>+C106+C107+C108+C110+C112+C113</f>
        <v>0</v>
      </c>
      <c r="D105" s="39">
        <f>+D106+D107+D108+D110+D112+D113</f>
        <v>0</v>
      </c>
      <c r="E105" s="39">
        <f>+E106+E107+E108+E110+E112</f>
        <v>0</v>
      </c>
      <c r="F105" s="40"/>
      <c r="G105" s="39">
        <f>+G106+G107+G108+G110+G112+G113</f>
        <v>0</v>
      </c>
    </row>
    <row r="106" spans="1:7" x14ac:dyDescent="0.25">
      <c r="A106" s="15">
        <v>940</v>
      </c>
      <c r="B106" s="27" t="s">
        <v>197</v>
      </c>
      <c r="C106" s="44"/>
      <c r="D106" s="44"/>
      <c r="E106" s="44"/>
      <c r="F106" s="43">
        <v>0</v>
      </c>
      <c r="G106" s="44">
        <f t="shared" ref="G106:G124" si="14">+C106*F106</f>
        <v>0</v>
      </c>
    </row>
    <row r="107" spans="1:7" x14ac:dyDescent="0.25">
      <c r="A107" s="15">
        <v>950</v>
      </c>
      <c r="B107" s="27" t="s">
        <v>132</v>
      </c>
      <c r="C107" s="44"/>
      <c r="D107" s="44"/>
      <c r="E107" s="44"/>
      <c r="F107" s="43">
        <v>0</v>
      </c>
      <c r="G107" s="44">
        <f t="shared" si="14"/>
        <v>0</v>
      </c>
    </row>
    <row r="108" spans="1:7" x14ac:dyDescent="0.25">
      <c r="A108" s="15">
        <v>960</v>
      </c>
      <c r="B108" s="27" t="s">
        <v>198</v>
      </c>
      <c r="C108" s="44"/>
      <c r="D108" s="44"/>
      <c r="E108" s="44"/>
      <c r="F108" s="43">
        <v>0</v>
      </c>
      <c r="G108" s="44">
        <f t="shared" si="14"/>
        <v>0</v>
      </c>
    </row>
    <row r="109" spans="1:7" x14ac:dyDescent="0.25">
      <c r="A109" s="15">
        <v>970</v>
      </c>
      <c r="B109" s="27" t="s">
        <v>199</v>
      </c>
      <c r="C109" s="40"/>
      <c r="D109" s="40"/>
      <c r="E109" s="40"/>
      <c r="F109" s="40"/>
      <c r="G109" s="40"/>
    </row>
    <row r="110" spans="1:7" x14ac:dyDescent="0.25">
      <c r="A110" s="15">
        <v>980</v>
      </c>
      <c r="B110" s="27" t="s">
        <v>200</v>
      </c>
      <c r="C110" s="44"/>
      <c r="D110" s="44"/>
      <c r="E110" s="44"/>
      <c r="F110" s="43">
        <v>0</v>
      </c>
      <c r="G110" s="44">
        <f t="shared" si="14"/>
        <v>0</v>
      </c>
    </row>
    <row r="111" spans="1:7" x14ac:dyDescent="0.25">
      <c r="A111" s="15">
        <v>990</v>
      </c>
      <c r="B111" s="27" t="s">
        <v>201</v>
      </c>
      <c r="C111" s="40"/>
      <c r="D111" s="40"/>
      <c r="E111" s="40"/>
      <c r="F111" s="40"/>
      <c r="G111" s="40"/>
    </row>
    <row r="112" spans="1:7" x14ac:dyDescent="0.25">
      <c r="A112" s="15">
        <v>1000</v>
      </c>
      <c r="B112" s="27" t="s">
        <v>202</v>
      </c>
      <c r="C112" s="44"/>
      <c r="D112" s="44"/>
      <c r="E112" s="44"/>
      <c r="F112" s="43">
        <v>0</v>
      </c>
      <c r="G112" s="44">
        <f t="shared" si="14"/>
        <v>0</v>
      </c>
    </row>
    <row r="113" spans="1:7" x14ac:dyDescent="0.25">
      <c r="A113" s="15">
        <v>1010</v>
      </c>
      <c r="B113" s="27" t="s">
        <v>203</v>
      </c>
      <c r="C113" s="44"/>
      <c r="D113" s="44"/>
      <c r="E113" s="40"/>
      <c r="F113" s="43">
        <v>0</v>
      </c>
      <c r="G113" s="44">
        <f t="shared" si="14"/>
        <v>0</v>
      </c>
    </row>
    <row r="114" spans="1:7" x14ac:dyDescent="0.25">
      <c r="A114" s="15">
        <v>1020</v>
      </c>
      <c r="B114" s="47" t="s">
        <v>204</v>
      </c>
      <c r="C114" s="39">
        <f>+C115+C116+C117+C119+C121+C122</f>
        <v>0</v>
      </c>
      <c r="D114" s="44"/>
      <c r="E114" s="39">
        <f>SUM(E115:E121)</f>
        <v>0</v>
      </c>
      <c r="F114" s="40"/>
      <c r="G114" s="39">
        <f>+G115+G116+G117+G119+G121+G122</f>
        <v>0</v>
      </c>
    </row>
    <row r="115" spans="1:7" x14ac:dyDescent="0.25">
      <c r="A115" s="15">
        <v>1030</v>
      </c>
      <c r="B115" s="27" t="s">
        <v>197</v>
      </c>
      <c r="C115" s="44"/>
      <c r="D115" s="44"/>
      <c r="E115" s="44"/>
      <c r="F115" s="43">
        <v>0</v>
      </c>
      <c r="G115" s="44">
        <f t="shared" si="14"/>
        <v>0</v>
      </c>
    </row>
    <row r="116" spans="1:7" x14ac:dyDescent="0.25">
      <c r="A116" s="15">
        <v>1040</v>
      </c>
      <c r="B116" s="27" t="s">
        <v>205</v>
      </c>
      <c r="C116" s="44"/>
      <c r="D116" s="44"/>
      <c r="E116" s="44"/>
      <c r="F116" s="43">
        <v>7.0000000000000007E-2</v>
      </c>
      <c r="G116" s="44">
        <f t="shared" si="14"/>
        <v>0</v>
      </c>
    </row>
    <row r="117" spans="1:7" x14ac:dyDescent="0.25">
      <c r="A117" s="15">
        <v>1050</v>
      </c>
      <c r="B117" s="27" t="s">
        <v>198</v>
      </c>
      <c r="C117" s="44"/>
      <c r="D117" s="44"/>
      <c r="E117" s="44"/>
      <c r="F117" s="43">
        <v>0.15</v>
      </c>
      <c r="G117" s="44">
        <f t="shared" si="14"/>
        <v>0</v>
      </c>
    </row>
    <row r="118" spans="1:7" x14ac:dyDescent="0.25">
      <c r="A118" s="15">
        <v>1060</v>
      </c>
      <c r="B118" s="27" t="s">
        <v>206</v>
      </c>
      <c r="C118" s="40"/>
      <c r="D118" s="40"/>
      <c r="E118" s="40"/>
      <c r="F118" s="40"/>
      <c r="G118" s="40"/>
    </row>
    <row r="119" spans="1:7" x14ac:dyDescent="0.25">
      <c r="A119" s="15">
        <v>1070</v>
      </c>
      <c r="B119" s="27" t="s">
        <v>200</v>
      </c>
      <c r="C119" s="44"/>
      <c r="D119" s="44"/>
      <c r="E119" s="44"/>
      <c r="F119" s="43">
        <v>0.3</v>
      </c>
      <c r="G119" s="44">
        <f t="shared" si="14"/>
        <v>0</v>
      </c>
    </row>
    <row r="120" spans="1:7" x14ac:dyDescent="0.25">
      <c r="A120" s="15">
        <v>1080</v>
      </c>
      <c r="B120" s="27" t="s">
        <v>207</v>
      </c>
      <c r="C120" s="40"/>
      <c r="D120" s="40"/>
      <c r="E120" s="40"/>
      <c r="F120" s="40"/>
      <c r="G120" s="40"/>
    </row>
    <row r="121" spans="1:7" x14ac:dyDescent="0.25">
      <c r="A121" s="15">
        <v>1090</v>
      </c>
      <c r="B121" s="27" t="s">
        <v>202</v>
      </c>
      <c r="C121" s="44"/>
      <c r="D121" s="44"/>
      <c r="E121" s="44"/>
      <c r="F121" s="43">
        <v>0.5</v>
      </c>
      <c r="G121" s="44">
        <f t="shared" si="14"/>
        <v>0</v>
      </c>
    </row>
    <row r="122" spans="1:7" x14ac:dyDescent="0.25">
      <c r="A122" s="15">
        <v>1100</v>
      </c>
      <c r="B122" s="47" t="s">
        <v>203</v>
      </c>
      <c r="C122" s="48">
        <f>SUM(C123:C124)</f>
        <v>0</v>
      </c>
      <c r="D122" s="44"/>
      <c r="E122" s="40"/>
      <c r="F122" s="40"/>
      <c r="G122" s="39">
        <f>SUM(G123:G124)</f>
        <v>0</v>
      </c>
    </row>
    <row r="123" spans="1:7" x14ac:dyDescent="0.25">
      <c r="A123" s="15">
        <v>1110</v>
      </c>
      <c r="B123" s="27" t="s">
        <v>208</v>
      </c>
      <c r="C123" s="44"/>
      <c r="D123" s="44"/>
      <c r="E123" s="40"/>
      <c r="F123" s="43">
        <v>0.25</v>
      </c>
      <c r="G123" s="44">
        <f t="shared" si="14"/>
        <v>0</v>
      </c>
    </row>
    <row r="124" spans="1:7" x14ac:dyDescent="0.25">
      <c r="A124" s="15">
        <v>1120</v>
      </c>
      <c r="B124" s="27" t="s">
        <v>209</v>
      </c>
      <c r="C124" s="44"/>
      <c r="D124" s="44"/>
      <c r="E124" s="40"/>
      <c r="F124" s="43">
        <v>1</v>
      </c>
      <c r="G124" s="44">
        <f t="shared" si="14"/>
        <v>0</v>
      </c>
    </row>
    <row r="125" spans="1:7" x14ac:dyDescent="0.25">
      <c r="A125" s="15">
        <v>1130</v>
      </c>
      <c r="B125" s="27" t="s">
        <v>210</v>
      </c>
      <c r="C125" s="117"/>
      <c r="D125" s="117"/>
      <c r="E125" s="117"/>
      <c r="F125" s="117"/>
      <c r="G125" s="44"/>
    </row>
    <row r="126" spans="1:7" x14ac:dyDescent="0.25">
      <c r="A126" s="169" t="s">
        <v>211</v>
      </c>
      <c r="B126" s="170"/>
      <c r="C126" s="188"/>
      <c r="D126" s="188"/>
      <c r="E126" s="188"/>
      <c r="F126" s="188"/>
      <c r="G126" s="188"/>
    </row>
    <row r="127" spans="1:7" x14ac:dyDescent="0.25">
      <c r="A127" s="15">
        <v>1140</v>
      </c>
      <c r="B127" s="27" t="s">
        <v>212</v>
      </c>
      <c r="C127" s="27"/>
      <c r="D127" s="26"/>
      <c r="E127" s="26"/>
      <c r="F127" s="26"/>
      <c r="G127" s="26"/>
    </row>
    <row r="128" spans="1:7" x14ac:dyDescent="0.25">
      <c r="A128" s="15">
        <v>1150</v>
      </c>
      <c r="B128" s="27" t="s">
        <v>213</v>
      </c>
      <c r="C128" s="28"/>
      <c r="D128" s="26"/>
      <c r="E128" s="26"/>
      <c r="F128" s="26"/>
      <c r="G128" s="26"/>
    </row>
    <row r="129" spans="1:7" x14ac:dyDescent="0.25">
      <c r="A129" s="15">
        <v>1160</v>
      </c>
      <c r="B129" s="27" t="s">
        <v>214</v>
      </c>
      <c r="C129" s="28"/>
      <c r="D129" s="26"/>
      <c r="E129" s="26"/>
      <c r="F129" s="26"/>
      <c r="G129" s="26"/>
    </row>
    <row r="130" spans="1:7" x14ac:dyDescent="0.25">
      <c r="A130" s="15">
        <v>1170</v>
      </c>
      <c r="B130" s="27" t="s">
        <v>215</v>
      </c>
      <c r="C130" s="27"/>
      <c r="D130" s="26"/>
      <c r="E130" s="26"/>
      <c r="F130" s="26"/>
      <c r="G130" s="26"/>
    </row>
    <row r="131" spans="1:7" x14ac:dyDescent="0.25">
      <c r="A131" s="169" t="s">
        <v>216</v>
      </c>
      <c r="B131" s="170"/>
      <c r="C131" s="188"/>
      <c r="D131" s="188"/>
      <c r="E131" s="188"/>
      <c r="F131" s="188"/>
      <c r="G131" s="188"/>
    </row>
    <row r="132" spans="1:7" x14ac:dyDescent="0.25">
      <c r="A132" s="15">
        <v>1180</v>
      </c>
      <c r="B132" s="27" t="s">
        <v>217</v>
      </c>
      <c r="C132" s="27"/>
      <c r="D132" s="26"/>
      <c r="E132" s="26"/>
      <c r="F132" s="27"/>
      <c r="G132" s="27"/>
    </row>
    <row r="133" spans="1:7" x14ac:dyDescent="0.25">
      <c r="A133" s="15">
        <v>1190</v>
      </c>
      <c r="B133" s="27" t="s">
        <v>218</v>
      </c>
      <c r="C133" s="27"/>
      <c r="D133" s="26"/>
      <c r="E133" s="26"/>
      <c r="F133" s="27"/>
      <c r="G133" s="27"/>
    </row>
    <row r="134" spans="1:7" x14ac:dyDescent="0.25">
      <c r="A134" s="15">
        <v>1200</v>
      </c>
      <c r="B134" s="27" t="s">
        <v>219</v>
      </c>
      <c r="C134" s="27"/>
      <c r="D134" s="26"/>
      <c r="E134" s="26"/>
      <c r="F134" s="27"/>
      <c r="G134" s="27"/>
    </row>
    <row r="135" spans="1:7" x14ac:dyDescent="0.25">
      <c r="A135" s="15">
        <v>1210</v>
      </c>
      <c r="B135" s="27" t="s">
        <v>220</v>
      </c>
      <c r="C135" s="27"/>
      <c r="D135" s="26"/>
      <c r="E135" s="26"/>
      <c r="F135" s="27"/>
      <c r="G135" s="27"/>
    </row>
    <row r="136" spans="1:7" x14ac:dyDescent="0.25">
      <c r="A136" s="169" t="s">
        <v>221</v>
      </c>
      <c r="B136" s="170"/>
      <c r="C136" s="188"/>
      <c r="D136" s="188"/>
      <c r="E136" s="188"/>
      <c r="F136" s="188"/>
      <c r="G136" s="188"/>
    </row>
    <row r="137" spans="1:7" x14ac:dyDescent="0.25">
      <c r="A137" s="15">
        <v>1220</v>
      </c>
      <c r="B137" s="27" t="s">
        <v>222</v>
      </c>
      <c r="C137" s="28"/>
      <c r="D137" s="26"/>
      <c r="E137" s="26"/>
      <c r="F137" s="27"/>
      <c r="G137" s="27"/>
    </row>
    <row r="138" spans="1:7" x14ac:dyDescent="0.25">
      <c r="A138" s="15">
        <v>1230</v>
      </c>
      <c r="B138" s="27" t="s">
        <v>223</v>
      </c>
      <c r="C138" s="28"/>
      <c r="D138" s="26"/>
      <c r="E138" s="26"/>
      <c r="F138" s="27"/>
      <c r="G138" s="27"/>
    </row>
    <row r="139" spans="1:7" x14ac:dyDescent="0.25">
      <c r="A139" s="15">
        <v>1240</v>
      </c>
      <c r="B139" s="27" t="s">
        <v>224</v>
      </c>
      <c r="C139" s="28"/>
      <c r="D139" s="26"/>
      <c r="E139" s="26"/>
      <c r="F139" s="27"/>
      <c r="G139" s="27"/>
    </row>
    <row r="140" spans="1:7" x14ac:dyDescent="0.25">
      <c r="A140" s="15">
        <v>1250</v>
      </c>
      <c r="B140" s="27" t="s">
        <v>225</v>
      </c>
      <c r="C140" s="28"/>
      <c r="D140" s="26"/>
      <c r="E140" s="26"/>
      <c r="F140" s="27"/>
      <c r="G140" s="27"/>
    </row>
    <row r="141" spans="1:7" x14ac:dyDescent="0.25">
      <c r="A141" s="15">
        <v>1260</v>
      </c>
      <c r="B141" s="27" t="s">
        <v>226</v>
      </c>
      <c r="C141" s="27"/>
      <c r="D141" s="26"/>
      <c r="E141" s="26"/>
      <c r="F141" s="26"/>
      <c r="G141" s="26"/>
    </row>
    <row r="142" spans="1:7" x14ac:dyDescent="0.25">
      <c r="A142" s="15">
        <v>1270</v>
      </c>
      <c r="B142" s="27" t="s">
        <v>227</v>
      </c>
      <c r="C142" s="27"/>
      <c r="D142" s="26"/>
      <c r="E142" s="26"/>
      <c r="F142" s="26"/>
      <c r="G142" s="26"/>
    </row>
    <row r="143" spans="1:7" x14ac:dyDescent="0.25">
      <c r="A143" s="15">
        <v>1280</v>
      </c>
      <c r="B143" s="27" t="s">
        <v>228</v>
      </c>
      <c r="C143" s="26"/>
      <c r="D143" s="26"/>
      <c r="E143" s="26"/>
      <c r="F143" s="26"/>
      <c r="G143" s="26"/>
    </row>
    <row r="144" spans="1:7" x14ac:dyDescent="0.25">
      <c r="A144" s="169" t="s">
        <v>229</v>
      </c>
      <c r="B144" s="170"/>
      <c r="C144" s="188"/>
      <c r="D144" s="188"/>
      <c r="E144" s="188"/>
      <c r="F144" s="188"/>
      <c r="G144" s="188"/>
    </row>
    <row r="145" spans="1:7" x14ac:dyDescent="0.25">
      <c r="A145" s="15">
        <v>1290</v>
      </c>
      <c r="B145" s="27" t="s">
        <v>230</v>
      </c>
      <c r="C145" s="26"/>
      <c r="D145" s="26"/>
      <c r="E145" s="26"/>
      <c r="F145" s="26"/>
      <c r="G145" s="26"/>
    </row>
    <row r="146" spans="1:7" x14ac:dyDescent="0.25">
      <c r="A146" s="15">
        <v>1300</v>
      </c>
      <c r="B146" s="27" t="s">
        <v>231</v>
      </c>
      <c r="C146" s="26"/>
      <c r="D146" s="26"/>
      <c r="E146" s="26"/>
      <c r="F146" s="26"/>
      <c r="G146" s="26"/>
    </row>
    <row r="147" spans="1:7" x14ac:dyDescent="0.25">
      <c r="A147" s="15">
        <v>1310</v>
      </c>
      <c r="B147" s="27" t="s">
        <v>232</v>
      </c>
      <c r="C147" s="26"/>
      <c r="D147" s="26"/>
      <c r="E147" s="26"/>
      <c r="F147" s="26"/>
      <c r="G147" s="26"/>
    </row>
    <row r="148" spans="1:7" x14ac:dyDescent="0.25">
      <c r="A148" s="15">
        <v>1320</v>
      </c>
      <c r="B148" s="27" t="s">
        <v>233</v>
      </c>
      <c r="C148" s="26"/>
      <c r="D148" s="26"/>
      <c r="E148" s="26"/>
      <c r="F148" s="26"/>
      <c r="G148" s="26"/>
    </row>
    <row r="149" spans="1:7" x14ac:dyDescent="0.25">
      <c r="A149" s="15">
        <v>1330</v>
      </c>
      <c r="B149" s="27" t="s">
        <v>234</v>
      </c>
      <c r="C149" s="26"/>
      <c r="D149" s="26"/>
      <c r="E149" s="26"/>
      <c r="F149" s="26"/>
      <c r="G149" s="26"/>
    </row>
    <row r="150" spans="1:7" x14ac:dyDescent="0.25">
      <c r="A150" s="15">
        <v>1340</v>
      </c>
      <c r="B150" s="27" t="s">
        <v>235</v>
      </c>
      <c r="C150" s="26"/>
      <c r="D150" s="26"/>
      <c r="E150" s="26"/>
      <c r="F150" s="26"/>
      <c r="G150" s="26"/>
    </row>
    <row r="151" spans="1:7" x14ac:dyDescent="0.25">
      <c r="A151" s="15">
        <v>1350</v>
      </c>
      <c r="B151" s="27" t="s">
        <v>236</v>
      </c>
      <c r="C151" s="26"/>
      <c r="D151" s="26"/>
      <c r="E151" s="26"/>
      <c r="F151" s="26"/>
      <c r="G151" s="26"/>
    </row>
    <row r="152" spans="1:7" x14ac:dyDescent="0.25">
      <c r="A152" s="15">
        <v>1360</v>
      </c>
      <c r="B152" s="27" t="s">
        <v>237</v>
      </c>
      <c r="C152" s="26"/>
      <c r="D152" s="26"/>
      <c r="E152" s="26"/>
      <c r="F152" s="26"/>
      <c r="G152" s="26"/>
    </row>
    <row r="153" spans="1:7" x14ac:dyDescent="0.25">
      <c r="A153" s="15">
        <v>1370</v>
      </c>
      <c r="B153" s="27" t="s">
        <v>238</v>
      </c>
      <c r="C153" s="27"/>
      <c r="D153" s="26"/>
      <c r="E153" s="26"/>
      <c r="F153" s="27"/>
      <c r="G153" s="27"/>
    </row>
    <row r="154" spans="1:7" x14ac:dyDescent="0.25">
      <c r="A154" s="15">
        <v>1380</v>
      </c>
      <c r="B154" s="27" t="s">
        <v>239</v>
      </c>
      <c r="C154" s="27"/>
      <c r="D154" s="26"/>
      <c r="E154" s="26"/>
      <c r="F154" s="27"/>
      <c r="G154" s="27"/>
    </row>
    <row r="155" spans="1:7" x14ac:dyDescent="0.25">
      <c r="A155" s="15">
        <v>1390</v>
      </c>
      <c r="B155" s="27" t="s">
        <v>240</v>
      </c>
      <c r="C155" s="26"/>
      <c r="D155" s="26"/>
      <c r="E155" s="26"/>
      <c r="F155" s="26"/>
      <c r="G155" s="26"/>
    </row>
    <row r="157" spans="1:7" s="1" customFormat="1" ht="12.75" x14ac:dyDescent="0.2">
      <c r="B157" s="29" t="s">
        <v>87</v>
      </c>
      <c r="C157" s="30"/>
      <c r="D157" s="30"/>
      <c r="E157" s="30"/>
      <c r="F157" s="30"/>
      <c r="G157" s="30"/>
    </row>
    <row r="158" spans="1:7" s="1" customFormat="1" ht="12.75" x14ac:dyDescent="0.2">
      <c r="B158" s="31" t="s">
        <v>88</v>
      </c>
      <c r="C158" s="32"/>
      <c r="D158" s="32"/>
      <c r="E158" s="32"/>
      <c r="F158" s="32"/>
      <c r="G158" s="32"/>
    </row>
    <row r="159" spans="1:7" s="1" customFormat="1" ht="12.75" x14ac:dyDescent="0.2">
      <c r="B159" s="32"/>
      <c r="C159" s="32"/>
    </row>
    <row r="160" spans="1:7" s="1" customFormat="1" ht="12.75" x14ac:dyDescent="0.2">
      <c r="B160" s="29" t="s">
        <v>87</v>
      </c>
      <c r="C160" s="30"/>
      <c r="D160" s="30"/>
      <c r="E160" s="30"/>
      <c r="F160" s="30"/>
      <c r="G160" s="30"/>
    </row>
    <row r="161" spans="2:8" s="1" customFormat="1" ht="12.75" x14ac:dyDescent="0.2">
      <c r="B161" s="31" t="s">
        <v>88</v>
      </c>
      <c r="C161" s="32"/>
      <c r="D161" s="32"/>
      <c r="E161" s="32"/>
      <c r="F161" s="32"/>
      <c r="G161" s="32"/>
      <c r="H161" s="32"/>
    </row>
  </sheetData>
  <sheetProtection formatCells="0" formatColumns="0" formatRows="0" insertColumns="0" insertRows="0" insertHyperlinks="0" deleteColumns="0" deleteRows="0" sort="0" autoFilter="0" pivotTables="0"/>
  <mergeCells count="16">
    <mergeCell ref="D8:E8"/>
    <mergeCell ref="A4:B4"/>
    <mergeCell ref="C4:E4"/>
    <mergeCell ref="D5:E5"/>
    <mergeCell ref="D6:E6"/>
    <mergeCell ref="D7:E7"/>
    <mergeCell ref="A126:G126"/>
    <mergeCell ref="A131:G131"/>
    <mergeCell ref="A136:G136"/>
    <mergeCell ref="A144:G144"/>
    <mergeCell ref="A10:B11"/>
    <mergeCell ref="C10:C11"/>
    <mergeCell ref="D10:D11"/>
    <mergeCell ref="E10:E11"/>
    <mergeCell ref="F10:F11"/>
    <mergeCell ref="G10:G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showGridLines="0" zoomScale="80" zoomScaleNormal="80" workbookViewId="0">
      <selection activeCell="B39" sqref="B39:C39"/>
    </sheetView>
  </sheetViews>
  <sheetFormatPr defaultColWidth="9.140625" defaultRowHeight="15" x14ac:dyDescent="0.25"/>
  <cols>
    <col min="1" max="1" width="8.42578125" style="91" customWidth="1"/>
    <col min="2" max="2" width="149.28515625" style="91" bestFit="1" customWidth="1"/>
    <col min="3" max="3" width="13.140625" style="91" customWidth="1"/>
    <col min="4" max="5" width="10" style="91" customWidth="1"/>
    <col min="6" max="6" width="10.28515625" style="91" customWidth="1"/>
    <col min="7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I2" s="4"/>
      <c r="J2" s="4"/>
      <c r="K2" s="4"/>
    </row>
    <row r="3" spans="1:17" s="1" customFormat="1" ht="12.75" x14ac:dyDescent="0.2"/>
    <row r="4" spans="1:17" s="5" customFormat="1" x14ac:dyDescent="0.25">
      <c r="A4" s="174" t="s">
        <v>241</v>
      </c>
      <c r="B4" s="176"/>
      <c r="C4" s="177" t="s">
        <v>242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9" customHeight="1" x14ac:dyDescent="0.25">
      <c r="A10" s="181" t="s">
        <v>244</v>
      </c>
      <c r="B10" s="183"/>
      <c r="C10" s="192" t="s">
        <v>102</v>
      </c>
      <c r="D10" s="192" t="s">
        <v>103</v>
      </c>
      <c r="E10" s="192" t="s">
        <v>104</v>
      </c>
      <c r="F10" s="192" t="s">
        <v>14</v>
      </c>
      <c r="G10" s="192" t="s">
        <v>105</v>
      </c>
    </row>
    <row r="11" spans="1:17" ht="48.75" customHeight="1" x14ac:dyDescent="0.25">
      <c r="A11" s="190"/>
      <c r="B11" s="191"/>
      <c r="C11" s="193"/>
      <c r="D11" s="193"/>
      <c r="E11" s="193"/>
      <c r="F11" s="194"/>
      <c r="G11" s="193"/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24</v>
      </c>
      <c r="G12" s="15" t="s">
        <v>26</v>
      </c>
    </row>
    <row r="13" spans="1:17" x14ac:dyDescent="0.25">
      <c r="A13" s="15" t="s">
        <v>16</v>
      </c>
      <c r="B13" s="47" t="s">
        <v>106</v>
      </c>
      <c r="C13" s="39">
        <f>SUM(C14,C104)</f>
        <v>0</v>
      </c>
      <c r="D13" s="40"/>
      <c r="E13" s="40"/>
      <c r="F13" s="40"/>
      <c r="G13" s="39">
        <f>SUM(G14,G104,G125)</f>
        <v>0</v>
      </c>
    </row>
    <row r="14" spans="1:17" x14ac:dyDescent="0.25">
      <c r="A14" s="15" t="s">
        <v>20</v>
      </c>
      <c r="B14" s="47" t="s">
        <v>107</v>
      </c>
      <c r="C14" s="39">
        <f>SUM(C15,C24,C33,C39,C58,C84,C100)</f>
        <v>0</v>
      </c>
      <c r="D14" s="40"/>
      <c r="E14" s="40"/>
      <c r="F14" s="40"/>
      <c r="G14" s="39">
        <f>SUM(G15,G24,G33,G39,G58,G84,G100)</f>
        <v>0</v>
      </c>
    </row>
    <row r="15" spans="1:17" x14ac:dyDescent="0.25">
      <c r="A15" s="15" t="s">
        <v>17</v>
      </c>
      <c r="B15" s="47" t="s">
        <v>108</v>
      </c>
      <c r="C15" s="39">
        <f>SUM(C16,C17,C20,C21,C22,C23)</f>
        <v>0</v>
      </c>
      <c r="D15" s="40"/>
      <c r="E15" s="40"/>
      <c r="F15" s="40"/>
      <c r="G15" s="39">
        <f>SUM(G16,G17,G20,G21,G22,G23)</f>
        <v>0</v>
      </c>
    </row>
    <row r="16" spans="1:17" x14ac:dyDescent="0.25">
      <c r="A16" s="15" t="s">
        <v>18</v>
      </c>
      <c r="B16" s="27" t="s">
        <v>109</v>
      </c>
      <c r="C16" s="42"/>
      <c r="D16" s="40"/>
      <c r="E16" s="40"/>
      <c r="F16" s="43">
        <v>1</v>
      </c>
      <c r="G16" s="44">
        <f>+C16*F16</f>
        <v>0</v>
      </c>
    </row>
    <row r="17" spans="1:7" x14ac:dyDescent="0.25">
      <c r="A17" s="15" t="s">
        <v>24</v>
      </c>
      <c r="B17" s="47" t="s">
        <v>110</v>
      </c>
      <c r="C17" s="39">
        <f>SUM(C18,C19)</f>
        <v>0</v>
      </c>
      <c r="D17" s="40"/>
      <c r="E17" s="40"/>
      <c r="F17" s="40"/>
      <c r="G17" s="39">
        <f>SUM(G18,G19)</f>
        <v>0</v>
      </c>
    </row>
    <row r="18" spans="1:7" x14ac:dyDescent="0.25">
      <c r="A18" s="15" t="s">
        <v>26</v>
      </c>
      <c r="B18" s="27" t="s">
        <v>111</v>
      </c>
      <c r="C18" s="42"/>
      <c r="D18" s="40"/>
      <c r="E18" s="40"/>
      <c r="F18" s="45">
        <v>0.15</v>
      </c>
      <c r="G18" s="44">
        <f t="shared" ref="G18:G20" si="0">+C18*F18</f>
        <v>0</v>
      </c>
    </row>
    <row r="19" spans="1:7" x14ac:dyDescent="0.25">
      <c r="A19" s="15" t="s">
        <v>28</v>
      </c>
      <c r="B19" s="27" t="s">
        <v>112</v>
      </c>
      <c r="C19" s="42"/>
      <c r="D19" s="40"/>
      <c r="E19" s="40"/>
      <c r="F19" s="45">
        <v>0.2</v>
      </c>
      <c r="G19" s="44">
        <f t="shared" si="0"/>
        <v>0</v>
      </c>
    </row>
    <row r="20" spans="1:7" x14ac:dyDescent="0.25">
      <c r="A20" s="15" t="s">
        <v>30</v>
      </c>
      <c r="B20" s="27" t="s">
        <v>113</v>
      </c>
      <c r="C20" s="42"/>
      <c r="D20" s="40"/>
      <c r="E20" s="40"/>
      <c r="F20" s="45">
        <v>0.05</v>
      </c>
      <c r="G20" s="44">
        <f t="shared" si="0"/>
        <v>0</v>
      </c>
    </row>
    <row r="21" spans="1:7" x14ac:dyDescent="0.25">
      <c r="A21" s="15" t="s">
        <v>32</v>
      </c>
      <c r="B21" s="27" t="s">
        <v>114</v>
      </c>
      <c r="C21" s="40"/>
      <c r="D21" s="40"/>
      <c r="E21" s="40"/>
      <c r="F21" s="40"/>
      <c r="G21" s="40"/>
    </row>
    <row r="22" spans="1:7" x14ac:dyDescent="0.25">
      <c r="A22" s="15">
        <v>100</v>
      </c>
      <c r="B22" s="27" t="s">
        <v>115</v>
      </c>
      <c r="C22" s="40"/>
      <c r="D22" s="40"/>
      <c r="E22" s="40"/>
      <c r="F22" s="40"/>
      <c r="G22" s="40"/>
    </row>
    <row r="23" spans="1:7" x14ac:dyDescent="0.25">
      <c r="A23" s="15">
        <v>110</v>
      </c>
      <c r="B23" s="27" t="s">
        <v>116</v>
      </c>
      <c r="C23" s="46"/>
      <c r="D23" s="40"/>
      <c r="E23" s="40"/>
      <c r="F23" s="45">
        <v>0.1</v>
      </c>
      <c r="G23" s="44">
        <f>+C23*F23</f>
        <v>0</v>
      </c>
    </row>
    <row r="24" spans="1:7" x14ac:dyDescent="0.25">
      <c r="A24" s="15">
        <v>120</v>
      </c>
      <c r="B24" s="47" t="s">
        <v>117</v>
      </c>
      <c r="C24" s="39">
        <f>SUM(C25,C28,C31)</f>
        <v>0</v>
      </c>
      <c r="D24" s="40"/>
      <c r="E24" s="40"/>
      <c r="F24" s="40"/>
      <c r="G24" s="39">
        <f>SUM(G25,G28,G31)</f>
        <v>0</v>
      </c>
    </row>
    <row r="25" spans="1:7" x14ac:dyDescent="0.25">
      <c r="A25" s="15">
        <v>130</v>
      </c>
      <c r="B25" s="47" t="s">
        <v>118</v>
      </c>
      <c r="C25" s="39">
        <f>SUM(C26,C27)</f>
        <v>0</v>
      </c>
      <c r="D25" s="40"/>
      <c r="E25" s="40"/>
      <c r="F25" s="40"/>
      <c r="G25" s="39">
        <f>SUM(G26,G27)</f>
        <v>0</v>
      </c>
    </row>
    <row r="26" spans="1:7" x14ac:dyDescent="0.25">
      <c r="A26" s="15">
        <v>140</v>
      </c>
      <c r="B26" s="27" t="s">
        <v>119</v>
      </c>
      <c r="C26" s="44"/>
      <c r="D26" s="40"/>
      <c r="E26" s="40"/>
      <c r="F26" s="44">
        <v>0.05</v>
      </c>
      <c r="G26" s="44">
        <f t="shared" ref="G26:G27" si="1">+C26*F26</f>
        <v>0</v>
      </c>
    </row>
    <row r="27" spans="1:7" x14ac:dyDescent="0.25">
      <c r="A27" s="15">
        <v>150</v>
      </c>
      <c r="B27" s="27" t="s">
        <v>120</v>
      </c>
      <c r="C27" s="44"/>
      <c r="D27" s="40"/>
      <c r="E27" s="40"/>
      <c r="F27" s="44">
        <v>0.25</v>
      </c>
      <c r="G27" s="44">
        <f t="shared" si="1"/>
        <v>0</v>
      </c>
    </row>
    <row r="28" spans="1:7" x14ac:dyDescent="0.25">
      <c r="A28" s="15">
        <v>160</v>
      </c>
      <c r="B28" s="47" t="s">
        <v>121</v>
      </c>
      <c r="C28" s="40"/>
      <c r="D28" s="40"/>
      <c r="E28" s="40"/>
      <c r="F28" s="40"/>
      <c r="G28" s="40"/>
    </row>
    <row r="29" spans="1:7" x14ac:dyDescent="0.25">
      <c r="A29" s="15">
        <v>170</v>
      </c>
      <c r="B29" s="27" t="s">
        <v>122</v>
      </c>
      <c r="C29" s="40"/>
      <c r="D29" s="40"/>
      <c r="E29" s="40"/>
      <c r="F29" s="40"/>
      <c r="G29" s="40"/>
    </row>
    <row r="30" spans="1:7" x14ac:dyDescent="0.25">
      <c r="A30" s="15">
        <v>180</v>
      </c>
      <c r="B30" s="27" t="s">
        <v>123</v>
      </c>
      <c r="C30" s="40"/>
      <c r="D30" s="40"/>
      <c r="E30" s="40"/>
      <c r="F30" s="40"/>
      <c r="G30" s="40"/>
    </row>
    <row r="31" spans="1:7" x14ac:dyDescent="0.25">
      <c r="A31" s="15">
        <v>190</v>
      </c>
      <c r="B31" s="27" t="s">
        <v>124</v>
      </c>
      <c r="C31" s="44"/>
      <c r="D31" s="40"/>
      <c r="E31" s="40"/>
      <c r="F31" s="44">
        <v>0.25</v>
      </c>
      <c r="G31" s="44">
        <f>+C31*F31</f>
        <v>0</v>
      </c>
    </row>
    <row r="32" spans="1:7" x14ac:dyDescent="0.25">
      <c r="A32" s="15">
        <v>200</v>
      </c>
      <c r="B32" s="27" t="s">
        <v>125</v>
      </c>
      <c r="C32" s="40"/>
      <c r="D32" s="40"/>
      <c r="E32" s="40"/>
      <c r="F32" s="40"/>
      <c r="G32" s="40"/>
    </row>
    <row r="33" spans="1:7" x14ac:dyDescent="0.25">
      <c r="A33" s="15">
        <v>210</v>
      </c>
      <c r="B33" s="47" t="s">
        <v>126</v>
      </c>
      <c r="C33" s="39">
        <f>SUM(C34,C35,C36)</f>
        <v>0</v>
      </c>
      <c r="D33" s="40"/>
      <c r="E33" s="40"/>
      <c r="F33" s="40"/>
      <c r="G33" s="39">
        <f>SUM(G34,G35,G36)</f>
        <v>0</v>
      </c>
    </row>
    <row r="34" spans="1:7" x14ac:dyDescent="0.25">
      <c r="A34" s="15">
        <v>220</v>
      </c>
      <c r="B34" s="27" t="s">
        <v>127</v>
      </c>
      <c r="C34" s="42"/>
      <c r="D34" s="40"/>
      <c r="E34" s="40"/>
      <c r="F34" s="43">
        <v>1</v>
      </c>
      <c r="G34" s="44">
        <f t="shared" ref="G34:G35" si="2">+C34*F34</f>
        <v>0</v>
      </c>
    </row>
    <row r="35" spans="1:7" x14ac:dyDescent="0.25">
      <c r="A35" s="15">
        <v>230</v>
      </c>
      <c r="B35" s="27" t="s">
        <v>128</v>
      </c>
      <c r="C35" s="42"/>
      <c r="D35" s="40"/>
      <c r="E35" s="40"/>
      <c r="F35" s="43">
        <v>1</v>
      </c>
      <c r="G35" s="44">
        <f t="shared" si="2"/>
        <v>0</v>
      </c>
    </row>
    <row r="36" spans="1:7" x14ac:dyDescent="0.25">
      <c r="A36" s="15">
        <v>240</v>
      </c>
      <c r="B36" s="47" t="s">
        <v>129</v>
      </c>
      <c r="C36" s="39">
        <f>SUM(C37,C38)</f>
        <v>0</v>
      </c>
      <c r="D36" s="40"/>
      <c r="E36" s="40"/>
      <c r="F36" s="40"/>
      <c r="G36" s="39">
        <f>SUM(G37,G38)</f>
        <v>0</v>
      </c>
    </row>
    <row r="37" spans="1:7" x14ac:dyDescent="0.25">
      <c r="A37" s="15">
        <v>250</v>
      </c>
      <c r="B37" s="27" t="s">
        <v>119</v>
      </c>
      <c r="C37" s="42"/>
      <c r="D37" s="40"/>
      <c r="E37" s="40"/>
      <c r="F37" s="43">
        <v>0.2</v>
      </c>
      <c r="G37" s="44">
        <f t="shared" ref="G37:G38" si="3">+C37*F37</f>
        <v>0</v>
      </c>
    </row>
    <row r="38" spans="1:7" x14ac:dyDescent="0.25">
      <c r="A38" s="15">
        <v>260</v>
      </c>
      <c r="B38" s="27" t="s">
        <v>120</v>
      </c>
      <c r="C38" s="42"/>
      <c r="D38" s="40"/>
      <c r="E38" s="40"/>
      <c r="F38" s="43">
        <v>0.4</v>
      </c>
      <c r="G38" s="44">
        <f t="shared" si="3"/>
        <v>0</v>
      </c>
    </row>
    <row r="39" spans="1:7" x14ac:dyDescent="0.25">
      <c r="A39" s="15">
        <v>270</v>
      </c>
      <c r="B39" s="47" t="s">
        <v>130</v>
      </c>
      <c r="C39" s="39">
        <f>SUM(C40,C41,C42,C43,C46,C47,C50,C51,C52,C56,C57)</f>
        <v>0</v>
      </c>
      <c r="D39" s="40"/>
      <c r="E39" s="40"/>
      <c r="F39" s="40"/>
      <c r="G39" s="39">
        <f>SUM(G40,G41,G42,G43,G46,G47,G50,G51,G52,G56,G57)</f>
        <v>0</v>
      </c>
    </row>
    <row r="40" spans="1:7" x14ac:dyDescent="0.25">
      <c r="A40" s="15">
        <v>280</v>
      </c>
      <c r="B40" s="27" t="s">
        <v>131</v>
      </c>
      <c r="C40" s="42"/>
      <c r="D40" s="40"/>
      <c r="E40" s="40"/>
      <c r="F40" s="43">
        <v>0.2</v>
      </c>
      <c r="G40" s="44">
        <f t="shared" ref="G40:G42" si="4">+C40*F40</f>
        <v>0</v>
      </c>
    </row>
    <row r="41" spans="1:7" x14ac:dyDescent="0.25">
      <c r="A41" s="15">
        <v>290</v>
      </c>
      <c r="B41" s="27" t="s">
        <v>132</v>
      </c>
      <c r="C41" s="42"/>
      <c r="D41" s="40"/>
      <c r="E41" s="40"/>
      <c r="F41" s="43">
        <v>0.1</v>
      </c>
      <c r="G41" s="44">
        <f t="shared" si="4"/>
        <v>0</v>
      </c>
    </row>
    <row r="42" spans="1:7" x14ac:dyDescent="0.25">
      <c r="A42" s="15">
        <v>300</v>
      </c>
      <c r="B42" s="27" t="s">
        <v>133</v>
      </c>
      <c r="C42" s="42"/>
      <c r="D42" s="40"/>
      <c r="E42" s="40"/>
      <c r="F42" s="43">
        <v>1</v>
      </c>
      <c r="G42" s="44">
        <f t="shared" si="4"/>
        <v>0</v>
      </c>
    </row>
    <row r="43" spans="1:7" x14ac:dyDescent="0.25">
      <c r="A43" s="15">
        <v>310</v>
      </c>
      <c r="B43" s="47" t="s">
        <v>134</v>
      </c>
      <c r="C43" s="132"/>
      <c r="D43" s="117">
        <f>(D18+D24+D30+D36)-MIN(D18+D24+D30+D36,D42)</f>
        <v>0</v>
      </c>
      <c r="E43" s="117"/>
      <c r="F43" s="117"/>
      <c r="G43" s="132"/>
    </row>
    <row r="44" spans="1:7" x14ac:dyDescent="0.25">
      <c r="A44" s="15">
        <v>320</v>
      </c>
      <c r="B44" s="27" t="s">
        <v>135</v>
      </c>
      <c r="C44" s="132"/>
      <c r="D44" s="132"/>
      <c r="E44" s="132"/>
      <c r="F44" s="136">
        <v>1</v>
      </c>
      <c r="G44" s="132"/>
    </row>
    <row r="45" spans="1:7" x14ac:dyDescent="0.25">
      <c r="A45" s="15">
        <v>330</v>
      </c>
      <c r="B45" s="27" t="s">
        <v>136</v>
      </c>
      <c r="C45" s="133"/>
      <c r="D45" s="40"/>
      <c r="E45" s="40"/>
      <c r="F45" s="136">
        <v>1</v>
      </c>
      <c r="G45" s="133"/>
    </row>
    <row r="46" spans="1:7" x14ac:dyDescent="0.25">
      <c r="A46" s="15">
        <v>340</v>
      </c>
      <c r="B46" s="27" t="s">
        <v>137</v>
      </c>
      <c r="C46" s="44"/>
      <c r="D46" s="40"/>
      <c r="E46" s="40"/>
      <c r="F46" s="43">
        <v>1</v>
      </c>
      <c r="G46" s="44">
        <f>+C46*F46</f>
        <v>0</v>
      </c>
    </row>
    <row r="47" spans="1:7" x14ac:dyDescent="0.25">
      <c r="A47" s="15">
        <v>350</v>
      </c>
      <c r="B47" s="47" t="s">
        <v>138</v>
      </c>
      <c r="C47" s="39">
        <f>SUM(C48,C49)</f>
        <v>0</v>
      </c>
      <c r="D47" s="40"/>
      <c r="E47" s="40"/>
      <c r="F47" s="40"/>
      <c r="G47" s="39">
        <f>SUM(G48,G49)</f>
        <v>0</v>
      </c>
    </row>
    <row r="48" spans="1:7" x14ac:dyDescent="0.25">
      <c r="A48" s="15">
        <v>360</v>
      </c>
      <c r="B48" s="27" t="s">
        <v>139</v>
      </c>
      <c r="C48" s="44"/>
      <c r="D48" s="40"/>
      <c r="E48" s="40"/>
      <c r="F48" s="43">
        <v>0</v>
      </c>
      <c r="G48" s="44">
        <f t="shared" ref="G48:G51" si="5">+C48*F48</f>
        <v>0</v>
      </c>
    </row>
    <row r="49" spans="1:7" x14ac:dyDescent="0.25">
      <c r="A49" s="15">
        <v>370</v>
      </c>
      <c r="B49" s="27" t="s">
        <v>140</v>
      </c>
      <c r="C49" s="44"/>
      <c r="D49" s="40"/>
      <c r="E49" s="40"/>
      <c r="F49" s="43">
        <v>1</v>
      </c>
      <c r="G49" s="44">
        <f t="shared" si="5"/>
        <v>0</v>
      </c>
    </row>
    <row r="50" spans="1:7" x14ac:dyDescent="0.25">
      <c r="A50" s="15">
        <v>380</v>
      </c>
      <c r="B50" s="27" t="s">
        <v>141</v>
      </c>
      <c r="C50" s="44"/>
      <c r="D50" s="40"/>
      <c r="E50" s="40"/>
      <c r="F50" s="43">
        <v>1</v>
      </c>
      <c r="G50" s="44">
        <f t="shared" si="5"/>
        <v>0</v>
      </c>
    </row>
    <row r="51" spans="1:7" x14ac:dyDescent="0.25">
      <c r="A51" s="15">
        <v>390</v>
      </c>
      <c r="B51" s="27" t="s">
        <v>142</v>
      </c>
      <c r="C51" s="44"/>
      <c r="D51" s="40"/>
      <c r="E51" s="40"/>
      <c r="F51" s="43">
        <v>1</v>
      </c>
      <c r="G51" s="44">
        <f t="shared" si="5"/>
        <v>0</v>
      </c>
    </row>
    <row r="52" spans="1:7" x14ac:dyDescent="0.25">
      <c r="A52" s="15">
        <v>400</v>
      </c>
      <c r="B52" s="27" t="s">
        <v>143</v>
      </c>
      <c r="C52" s="133"/>
      <c r="D52" s="117"/>
      <c r="E52" s="117"/>
      <c r="F52" s="43">
        <v>1</v>
      </c>
      <c r="G52" s="133"/>
    </row>
    <row r="53" spans="1:7" x14ac:dyDescent="0.25">
      <c r="A53" s="15">
        <v>410</v>
      </c>
      <c r="B53" s="47" t="s">
        <v>144</v>
      </c>
      <c r="C53" s="40"/>
      <c r="D53" s="40"/>
      <c r="E53" s="40"/>
      <c r="F53" s="40"/>
      <c r="G53" s="40"/>
    </row>
    <row r="54" spans="1:7" x14ac:dyDescent="0.25">
      <c r="A54" s="15">
        <v>420</v>
      </c>
      <c r="B54" s="27" t="s">
        <v>145</v>
      </c>
      <c r="C54" s="40"/>
      <c r="D54" s="40"/>
      <c r="E54" s="40"/>
      <c r="F54" s="40"/>
      <c r="G54" s="40"/>
    </row>
    <row r="55" spans="1:7" x14ac:dyDescent="0.25">
      <c r="A55" s="15">
        <v>430</v>
      </c>
      <c r="B55" s="27" t="s">
        <v>146</v>
      </c>
      <c r="C55" s="40"/>
      <c r="D55" s="40"/>
      <c r="E55" s="40"/>
      <c r="F55" s="40"/>
      <c r="G55" s="40"/>
    </row>
    <row r="56" spans="1:7" x14ac:dyDescent="0.25">
      <c r="A56" s="15">
        <v>440</v>
      </c>
      <c r="B56" s="27" t="s">
        <v>147</v>
      </c>
      <c r="C56" s="44"/>
      <c r="D56" s="40"/>
      <c r="E56" s="40"/>
      <c r="F56" s="43">
        <v>1</v>
      </c>
      <c r="G56" s="44">
        <f t="shared" ref="G56:G57" si="6">+C56*F56</f>
        <v>0</v>
      </c>
    </row>
    <row r="57" spans="1:7" x14ac:dyDescent="0.25">
      <c r="A57" s="15">
        <v>450</v>
      </c>
      <c r="B57" s="27" t="s">
        <v>148</v>
      </c>
      <c r="C57" s="44"/>
      <c r="D57" s="40"/>
      <c r="E57" s="40"/>
      <c r="F57" s="43">
        <v>0.5</v>
      </c>
      <c r="G57" s="44">
        <f t="shared" si="6"/>
        <v>0</v>
      </c>
    </row>
    <row r="58" spans="1:7" x14ac:dyDescent="0.25">
      <c r="A58" s="15">
        <v>460</v>
      </c>
      <c r="B58" s="47" t="s">
        <v>149</v>
      </c>
      <c r="C58" s="39">
        <f>SUM(C59,C70)</f>
        <v>0</v>
      </c>
      <c r="D58" s="40"/>
      <c r="E58" s="40"/>
      <c r="F58" s="40"/>
      <c r="G58" s="39">
        <f>SUM(G59,G70)</f>
        <v>0</v>
      </c>
    </row>
    <row r="59" spans="1:7" x14ac:dyDescent="0.25">
      <c r="A59" s="15">
        <v>470</v>
      </c>
      <c r="B59" s="47" t="s">
        <v>150</v>
      </c>
      <c r="C59" s="39">
        <f>SUM(C60,C61,C62,C66,C69)</f>
        <v>0</v>
      </c>
      <c r="D59" s="40"/>
      <c r="E59" s="40"/>
      <c r="F59" s="40"/>
      <c r="G59" s="39">
        <f>SUM(G60,G61,G62,G66,G69)</f>
        <v>0</v>
      </c>
    </row>
    <row r="60" spans="1:7" x14ac:dyDescent="0.25">
      <c r="A60" s="15">
        <v>480</v>
      </c>
      <c r="B60" s="27" t="s">
        <v>151</v>
      </c>
      <c r="C60" s="39"/>
      <c r="D60" s="40"/>
      <c r="E60" s="40"/>
      <c r="F60" s="45">
        <v>0.05</v>
      </c>
      <c r="G60" s="39">
        <f>SUM(G61,G62,G63,G69,G70)</f>
        <v>0</v>
      </c>
    </row>
    <row r="61" spans="1:7" x14ac:dyDescent="0.25">
      <c r="A61" s="15">
        <v>490</v>
      </c>
      <c r="B61" s="27" t="s">
        <v>152</v>
      </c>
      <c r="C61" s="44"/>
      <c r="D61" s="40"/>
      <c r="E61" s="40"/>
      <c r="F61" s="45">
        <v>0.1</v>
      </c>
      <c r="G61" s="44">
        <f t="shared" ref="G61:G66" si="7">+C61*F61</f>
        <v>0</v>
      </c>
    </row>
    <row r="62" spans="1:7" x14ac:dyDescent="0.25">
      <c r="A62" s="15">
        <v>500</v>
      </c>
      <c r="B62" s="47" t="s">
        <v>153</v>
      </c>
      <c r="C62" s="39">
        <f>SUM(C63,C64,C65)</f>
        <v>0</v>
      </c>
      <c r="D62" s="40"/>
      <c r="E62" s="40"/>
      <c r="F62" s="40"/>
      <c r="G62" s="39">
        <f>SUM(G63,G64,G65)</f>
        <v>0</v>
      </c>
    </row>
    <row r="63" spans="1:7" x14ac:dyDescent="0.25">
      <c r="A63" s="15">
        <v>510</v>
      </c>
      <c r="B63" s="27" t="s">
        <v>154</v>
      </c>
      <c r="C63" s="39"/>
      <c r="D63" s="40"/>
      <c r="E63" s="40"/>
      <c r="F63" s="43">
        <v>0.05</v>
      </c>
      <c r="G63" s="44">
        <f t="shared" si="7"/>
        <v>0</v>
      </c>
    </row>
    <row r="64" spans="1:7" x14ac:dyDescent="0.25">
      <c r="A64" s="15">
        <v>520</v>
      </c>
      <c r="B64" s="27" t="s">
        <v>155</v>
      </c>
      <c r="C64" s="39"/>
      <c r="D64" s="40"/>
      <c r="E64" s="40"/>
      <c r="F64" s="43">
        <v>0.1</v>
      </c>
      <c r="G64" s="44">
        <f t="shared" si="7"/>
        <v>0</v>
      </c>
    </row>
    <row r="65" spans="1:7" x14ac:dyDescent="0.25">
      <c r="A65" s="15">
        <v>530</v>
      </c>
      <c r="B65" s="27" t="s">
        <v>156</v>
      </c>
      <c r="C65" s="46"/>
      <c r="D65" s="40"/>
      <c r="E65" s="40"/>
      <c r="F65" s="43">
        <v>0.4</v>
      </c>
      <c r="G65" s="44">
        <f t="shared" si="7"/>
        <v>0</v>
      </c>
    </row>
    <row r="66" spans="1:7" x14ac:dyDescent="0.25">
      <c r="A66" s="15">
        <v>540</v>
      </c>
      <c r="B66" s="27" t="s">
        <v>157</v>
      </c>
      <c r="C66" s="44"/>
      <c r="D66" s="40"/>
      <c r="E66" s="40"/>
      <c r="F66" s="43">
        <v>0.4</v>
      </c>
      <c r="G66" s="44">
        <f t="shared" si="7"/>
        <v>0</v>
      </c>
    </row>
    <row r="67" spans="1:7" x14ac:dyDescent="0.25">
      <c r="A67" s="15">
        <v>550</v>
      </c>
      <c r="B67" s="27" t="s">
        <v>158</v>
      </c>
      <c r="C67" s="40"/>
      <c r="D67" s="40"/>
      <c r="E67" s="40"/>
      <c r="F67" s="40"/>
      <c r="G67" s="40"/>
    </row>
    <row r="68" spans="1:7" x14ac:dyDescent="0.25">
      <c r="A68" s="15">
        <v>560</v>
      </c>
      <c r="B68" s="27" t="s">
        <v>159</v>
      </c>
      <c r="C68" s="40"/>
      <c r="D68" s="40"/>
      <c r="E68" s="40"/>
      <c r="F68" s="40"/>
      <c r="G68" s="40"/>
    </row>
    <row r="69" spans="1:7" x14ac:dyDescent="0.25">
      <c r="A69" s="15">
        <v>570</v>
      </c>
      <c r="B69" s="27" t="s">
        <v>160</v>
      </c>
      <c r="C69" s="44"/>
      <c r="D69" s="40"/>
      <c r="E69" s="40"/>
      <c r="F69" s="43">
        <v>1</v>
      </c>
      <c r="G69" s="44">
        <f t="shared" ref="G69" si="8">+C69*F69</f>
        <v>0</v>
      </c>
    </row>
    <row r="70" spans="1:7" x14ac:dyDescent="0.25">
      <c r="A70" s="15">
        <v>580</v>
      </c>
      <c r="B70" s="47" t="s">
        <v>161</v>
      </c>
      <c r="C70" s="39">
        <f>SUM(C71,C72,C73,C77,C81,C82,C83)</f>
        <v>0</v>
      </c>
      <c r="D70" s="40"/>
      <c r="E70" s="40"/>
      <c r="F70" s="40"/>
      <c r="G70" s="39">
        <f>SUM(G71,G72,G73,G77,G81,G82,G83)</f>
        <v>0</v>
      </c>
    </row>
    <row r="71" spans="1:7" x14ac:dyDescent="0.25">
      <c r="A71" s="15">
        <v>590</v>
      </c>
      <c r="B71" s="27" t="s">
        <v>162</v>
      </c>
      <c r="C71" s="44"/>
      <c r="D71" s="40"/>
      <c r="E71" s="40"/>
      <c r="F71" s="43">
        <v>0.05</v>
      </c>
      <c r="G71" s="44">
        <f t="shared" ref="G71:G73" si="9">+C71*F71</f>
        <v>0</v>
      </c>
    </row>
    <row r="72" spans="1:7" x14ac:dyDescent="0.25">
      <c r="A72" s="15">
        <v>600</v>
      </c>
      <c r="B72" s="27" t="s">
        <v>163</v>
      </c>
      <c r="C72" s="44"/>
      <c r="D72" s="40"/>
      <c r="E72" s="40"/>
      <c r="F72" s="43">
        <v>0.3</v>
      </c>
      <c r="G72" s="44">
        <f t="shared" si="9"/>
        <v>0</v>
      </c>
    </row>
    <row r="73" spans="1:7" x14ac:dyDescent="0.25">
      <c r="A73" s="15">
        <v>610</v>
      </c>
      <c r="B73" s="27" t="s">
        <v>164</v>
      </c>
      <c r="C73" s="117"/>
      <c r="D73" s="40"/>
      <c r="E73" s="40"/>
      <c r="F73" s="118"/>
      <c r="G73" s="117">
        <f t="shared" si="9"/>
        <v>0</v>
      </c>
    </row>
    <row r="74" spans="1:7" x14ac:dyDescent="0.25">
      <c r="A74" s="15">
        <v>620</v>
      </c>
      <c r="B74" s="47" t="s">
        <v>165</v>
      </c>
      <c r="C74" s="40"/>
      <c r="D74" s="40"/>
      <c r="E74" s="40"/>
      <c r="F74" s="40"/>
      <c r="G74" s="40"/>
    </row>
    <row r="75" spans="1:7" x14ac:dyDescent="0.25">
      <c r="A75" s="15">
        <v>630</v>
      </c>
      <c r="B75" s="27" t="s">
        <v>166</v>
      </c>
      <c r="C75" s="40"/>
      <c r="D75" s="40"/>
      <c r="E75" s="40"/>
      <c r="F75" s="40"/>
      <c r="G75" s="40"/>
    </row>
    <row r="76" spans="1:7" x14ac:dyDescent="0.25">
      <c r="A76" s="15">
        <v>640</v>
      </c>
      <c r="B76" s="27" t="s">
        <v>167</v>
      </c>
      <c r="C76" s="40"/>
      <c r="D76" s="40"/>
      <c r="E76" s="40"/>
      <c r="F76" s="40"/>
      <c r="G76" s="40"/>
    </row>
    <row r="77" spans="1:7" x14ac:dyDescent="0.25">
      <c r="A77" s="15">
        <v>650</v>
      </c>
      <c r="B77" s="47" t="s">
        <v>168</v>
      </c>
      <c r="C77" s="39">
        <f>SUM(C78,C79,C80)</f>
        <v>0</v>
      </c>
      <c r="D77" s="40"/>
      <c r="E77" s="40"/>
      <c r="F77" s="40"/>
      <c r="G77" s="39">
        <f>SUM(G78,G79,G80)</f>
        <v>0</v>
      </c>
    </row>
    <row r="78" spans="1:7" x14ac:dyDescent="0.25">
      <c r="A78" s="15">
        <v>660</v>
      </c>
      <c r="B78" s="27" t="s">
        <v>169</v>
      </c>
      <c r="C78" s="44"/>
      <c r="D78" s="40"/>
      <c r="E78" s="40"/>
      <c r="F78" s="43">
        <v>0.05</v>
      </c>
      <c r="G78" s="44">
        <f t="shared" ref="G78:G80" si="10">+C78*F78</f>
        <v>0</v>
      </c>
    </row>
    <row r="79" spans="1:7" x14ac:dyDescent="0.25">
      <c r="A79" s="15">
        <v>670</v>
      </c>
      <c r="B79" s="27" t="s">
        <v>170</v>
      </c>
      <c r="C79" s="44"/>
      <c r="D79" s="40"/>
      <c r="E79" s="40"/>
      <c r="F79" s="43">
        <v>0.3</v>
      </c>
      <c r="G79" s="44">
        <f t="shared" si="10"/>
        <v>0</v>
      </c>
    </row>
    <row r="80" spans="1:7" x14ac:dyDescent="0.25">
      <c r="A80" s="15">
        <v>680</v>
      </c>
      <c r="B80" s="27" t="s">
        <v>171</v>
      </c>
      <c r="C80" s="44"/>
      <c r="D80" s="40"/>
      <c r="E80" s="40"/>
      <c r="F80" s="43">
        <v>0.4</v>
      </c>
      <c r="G80" s="44">
        <f t="shared" si="10"/>
        <v>0</v>
      </c>
    </row>
    <row r="81" spans="1:7" x14ac:dyDescent="0.25">
      <c r="A81" s="15">
        <v>690</v>
      </c>
      <c r="B81" s="27" t="s">
        <v>172</v>
      </c>
      <c r="C81" s="40"/>
      <c r="D81" s="40"/>
      <c r="E81" s="40"/>
      <c r="F81" s="40"/>
      <c r="G81" s="40"/>
    </row>
    <row r="82" spans="1:7" x14ac:dyDescent="0.25">
      <c r="A82" s="15">
        <v>700</v>
      </c>
      <c r="B82" s="27" t="s">
        <v>173</v>
      </c>
      <c r="C82" s="40"/>
      <c r="D82" s="40"/>
      <c r="E82" s="40"/>
      <c r="F82" s="40"/>
      <c r="G82" s="40"/>
    </row>
    <row r="83" spans="1:7" x14ac:dyDescent="0.25">
      <c r="A83" s="15">
        <v>710</v>
      </c>
      <c r="B83" s="27" t="s">
        <v>174</v>
      </c>
      <c r="C83" s="44"/>
      <c r="D83" s="40"/>
      <c r="E83" s="40"/>
      <c r="F83" s="43">
        <v>1</v>
      </c>
      <c r="G83" s="44">
        <f t="shared" ref="G83" si="11">+C83*F83</f>
        <v>0</v>
      </c>
    </row>
    <row r="84" spans="1:7" x14ac:dyDescent="0.25">
      <c r="A84" s="15">
        <v>720</v>
      </c>
      <c r="B84" s="47" t="s">
        <v>175</v>
      </c>
      <c r="C84" s="39">
        <f>SUM(C85:C90,C97:C99)</f>
        <v>0</v>
      </c>
      <c r="D84" s="40"/>
      <c r="E84" s="40"/>
      <c r="F84" s="40"/>
      <c r="G84" s="39">
        <f>SUM(G85:G90,G97:G99)</f>
        <v>0</v>
      </c>
    </row>
    <row r="85" spans="1:7" x14ac:dyDescent="0.25">
      <c r="A85" s="15">
        <v>730</v>
      </c>
      <c r="B85" s="27" t="s">
        <v>176</v>
      </c>
      <c r="C85" s="44"/>
      <c r="D85" s="40"/>
      <c r="E85" s="40"/>
      <c r="F85" s="43"/>
      <c r="G85" s="44">
        <f t="shared" ref="G85:G88" si="12">+C85*F85</f>
        <v>0</v>
      </c>
    </row>
    <row r="86" spans="1:7" x14ac:dyDescent="0.25">
      <c r="A86" s="15">
        <v>740</v>
      </c>
      <c r="B86" s="27" t="s">
        <v>177</v>
      </c>
      <c r="C86" s="44"/>
      <c r="D86" s="40"/>
      <c r="E86" s="40"/>
      <c r="F86" s="152"/>
      <c r="G86" s="44">
        <f t="shared" si="12"/>
        <v>0</v>
      </c>
    </row>
    <row r="87" spans="1:7" x14ac:dyDescent="0.25">
      <c r="A87" s="15">
        <v>750</v>
      </c>
      <c r="B87" s="27" t="s">
        <v>178</v>
      </c>
      <c r="C87" s="44"/>
      <c r="D87" s="40"/>
      <c r="E87" s="40"/>
      <c r="F87" s="43"/>
      <c r="G87" s="44">
        <f t="shared" si="12"/>
        <v>0</v>
      </c>
    </row>
    <row r="88" spans="1:7" x14ac:dyDescent="0.25">
      <c r="A88" s="15">
        <v>760</v>
      </c>
      <c r="B88" s="27" t="s">
        <v>179</v>
      </c>
      <c r="C88" s="44"/>
      <c r="D88" s="40"/>
      <c r="E88" s="40"/>
      <c r="F88" s="152"/>
      <c r="G88" s="44">
        <f t="shared" si="12"/>
        <v>0</v>
      </c>
    </row>
    <row r="89" spans="1:7" x14ac:dyDescent="0.25">
      <c r="A89" s="15">
        <v>770</v>
      </c>
      <c r="B89" s="27" t="s">
        <v>180</v>
      </c>
      <c r="C89" s="44"/>
      <c r="D89" s="40"/>
      <c r="E89" s="40"/>
      <c r="F89" s="152"/>
      <c r="G89" s="44">
        <f>+C89*F89</f>
        <v>0</v>
      </c>
    </row>
    <row r="90" spans="1:7" x14ac:dyDescent="0.25">
      <c r="A90" s="15">
        <v>780</v>
      </c>
      <c r="B90" s="27" t="s">
        <v>181</v>
      </c>
      <c r="C90" s="154">
        <f>SUM(C91,C96)</f>
        <v>0</v>
      </c>
      <c r="D90" s="155"/>
      <c r="E90" s="155"/>
      <c r="F90" s="155"/>
      <c r="G90" s="154">
        <f>SUM(G91,G96)</f>
        <v>0</v>
      </c>
    </row>
    <row r="91" spans="1:7" x14ac:dyDescent="0.25">
      <c r="A91" s="15">
        <v>790</v>
      </c>
      <c r="B91" s="27" t="s">
        <v>182</v>
      </c>
      <c r="C91" s="154">
        <f>SUM(C92:C95)</f>
        <v>0</v>
      </c>
      <c r="D91" s="155"/>
      <c r="E91" s="155"/>
      <c r="F91" s="155"/>
      <c r="G91" s="154">
        <f>SUM(G92:G95)</f>
        <v>0</v>
      </c>
    </row>
    <row r="92" spans="1:7" x14ac:dyDescent="0.25">
      <c r="A92" s="15">
        <v>800</v>
      </c>
      <c r="B92" s="27" t="s">
        <v>183</v>
      </c>
      <c r="C92" s="44"/>
      <c r="D92" s="40"/>
      <c r="E92" s="40"/>
      <c r="F92" s="132"/>
      <c r="G92" s="44">
        <f t="shared" ref="G92:G103" si="13">+C92*F92</f>
        <v>0</v>
      </c>
    </row>
    <row r="93" spans="1:7" x14ac:dyDescent="0.25">
      <c r="A93" s="15">
        <v>810</v>
      </c>
      <c r="B93" s="27" t="s">
        <v>184</v>
      </c>
      <c r="C93" s="44"/>
      <c r="D93" s="40"/>
      <c r="E93" s="40"/>
      <c r="F93" s="132"/>
      <c r="G93" s="44">
        <f t="shared" si="13"/>
        <v>0</v>
      </c>
    </row>
    <row r="94" spans="1:7" x14ac:dyDescent="0.25">
      <c r="A94" s="15">
        <v>820</v>
      </c>
      <c r="B94" s="27" t="s">
        <v>185</v>
      </c>
      <c r="C94" s="44"/>
      <c r="D94" s="40"/>
      <c r="E94" s="40"/>
      <c r="F94" s="132"/>
      <c r="G94" s="44">
        <f t="shared" si="13"/>
        <v>0</v>
      </c>
    </row>
    <row r="95" spans="1:7" x14ac:dyDescent="0.25">
      <c r="A95" s="15">
        <v>830</v>
      </c>
      <c r="B95" s="27" t="s">
        <v>186</v>
      </c>
      <c r="C95" s="44"/>
      <c r="D95" s="40"/>
      <c r="E95" s="40"/>
      <c r="F95" s="132"/>
      <c r="G95" s="44">
        <f t="shared" si="13"/>
        <v>0</v>
      </c>
    </row>
    <row r="96" spans="1:7" x14ac:dyDescent="0.25">
      <c r="A96" s="15">
        <v>840</v>
      </c>
      <c r="B96" s="27" t="s">
        <v>187</v>
      </c>
      <c r="C96" s="44"/>
      <c r="D96" s="40"/>
      <c r="E96" s="40"/>
      <c r="F96" s="132"/>
      <c r="G96" s="44">
        <f t="shared" si="13"/>
        <v>0</v>
      </c>
    </row>
    <row r="97" spans="1:7" x14ac:dyDescent="0.25">
      <c r="A97" s="15">
        <v>850</v>
      </c>
      <c r="B97" s="27" t="s">
        <v>188</v>
      </c>
      <c r="C97" s="44"/>
      <c r="D97" s="40"/>
      <c r="E97" s="40"/>
      <c r="F97" s="132"/>
      <c r="G97" s="44">
        <f t="shared" si="13"/>
        <v>0</v>
      </c>
    </row>
    <row r="98" spans="1:7" x14ac:dyDescent="0.25">
      <c r="A98" s="15">
        <v>860</v>
      </c>
      <c r="B98" s="27" t="s">
        <v>189</v>
      </c>
      <c r="C98" s="44"/>
      <c r="D98" s="40"/>
      <c r="E98" s="40"/>
      <c r="F98" s="132"/>
      <c r="G98" s="44">
        <f t="shared" si="13"/>
        <v>0</v>
      </c>
    </row>
    <row r="99" spans="1:7" x14ac:dyDescent="0.25">
      <c r="A99" s="15">
        <v>870</v>
      </c>
      <c r="B99" s="27" t="s">
        <v>190</v>
      </c>
      <c r="C99" s="44"/>
      <c r="D99" s="40"/>
      <c r="E99" s="40"/>
      <c r="F99" s="132"/>
      <c r="G99" s="44">
        <f t="shared" si="13"/>
        <v>0</v>
      </c>
    </row>
    <row r="100" spans="1:7" x14ac:dyDescent="0.25">
      <c r="A100" s="15">
        <v>880</v>
      </c>
      <c r="B100" s="47" t="s">
        <v>191</v>
      </c>
      <c r="C100" s="39">
        <f>SUM(C101:C103)</f>
        <v>0</v>
      </c>
      <c r="D100" s="40"/>
      <c r="E100" s="40"/>
      <c r="F100" s="40"/>
      <c r="G100" s="39">
        <f>SUM(G101:G103)</f>
        <v>0</v>
      </c>
    </row>
    <row r="101" spans="1:7" x14ac:dyDescent="0.25">
      <c r="A101" s="15">
        <v>890</v>
      </c>
      <c r="B101" s="27" t="s">
        <v>192</v>
      </c>
      <c r="C101" s="44"/>
      <c r="D101" s="40"/>
      <c r="E101" s="40"/>
      <c r="F101" s="43">
        <v>0</v>
      </c>
      <c r="G101" s="44">
        <f t="shared" si="13"/>
        <v>0</v>
      </c>
    </row>
    <row r="102" spans="1:7" x14ac:dyDescent="0.25">
      <c r="A102" s="15">
        <v>900</v>
      </c>
      <c r="B102" s="27" t="s">
        <v>193</v>
      </c>
      <c r="C102" s="44"/>
      <c r="D102" s="40"/>
      <c r="E102" s="40"/>
      <c r="F102" s="43">
        <v>1</v>
      </c>
      <c r="G102" s="44">
        <f t="shared" si="13"/>
        <v>0</v>
      </c>
    </row>
    <row r="103" spans="1:7" x14ac:dyDescent="0.25">
      <c r="A103" s="15">
        <v>910</v>
      </c>
      <c r="B103" s="27" t="s">
        <v>194</v>
      </c>
      <c r="C103" s="44"/>
      <c r="D103" s="40"/>
      <c r="E103" s="40"/>
      <c r="F103" s="43">
        <v>1</v>
      </c>
      <c r="G103" s="44">
        <f t="shared" si="13"/>
        <v>0</v>
      </c>
    </row>
    <row r="104" spans="1:7" x14ac:dyDescent="0.25">
      <c r="A104" s="15">
        <v>920</v>
      </c>
      <c r="B104" s="47" t="s">
        <v>195</v>
      </c>
      <c r="C104" s="39">
        <f>SUM(C105,C114)</f>
        <v>0</v>
      </c>
      <c r="D104" s="137"/>
      <c r="E104" s="137"/>
      <c r="F104" s="40"/>
      <c r="G104" s="39">
        <f>SUM(G105,G114)</f>
        <v>0</v>
      </c>
    </row>
    <row r="105" spans="1:7" x14ac:dyDescent="0.25">
      <c r="A105" s="15">
        <v>930</v>
      </c>
      <c r="B105" s="47" t="s">
        <v>196</v>
      </c>
      <c r="C105" s="39">
        <f>+C106+C107+C108+C110+C112+C113</f>
        <v>0</v>
      </c>
      <c r="D105" s="39">
        <f>+D106+D107+D108+D110+D112+D113</f>
        <v>0</v>
      </c>
      <c r="E105" s="39">
        <f>+E106+E107+E108+E110+E112</f>
        <v>0</v>
      </c>
      <c r="F105" s="40"/>
      <c r="G105" s="39">
        <f>+G106+G107+G108+G110+G112+G113</f>
        <v>0</v>
      </c>
    </row>
    <row r="106" spans="1:7" x14ac:dyDescent="0.25">
      <c r="A106" s="15">
        <v>940</v>
      </c>
      <c r="B106" s="27" t="s">
        <v>197</v>
      </c>
      <c r="C106" s="44"/>
      <c r="D106" s="44"/>
      <c r="E106" s="44"/>
      <c r="F106" s="43">
        <v>0</v>
      </c>
      <c r="G106" s="44">
        <f t="shared" ref="G106:G124" si="14">+C106*F106</f>
        <v>0</v>
      </c>
    </row>
    <row r="107" spans="1:7" x14ac:dyDescent="0.25">
      <c r="A107" s="15">
        <v>950</v>
      </c>
      <c r="B107" s="27" t="s">
        <v>132</v>
      </c>
      <c r="C107" s="44"/>
      <c r="D107" s="44"/>
      <c r="E107" s="44"/>
      <c r="F107" s="43">
        <v>0</v>
      </c>
      <c r="G107" s="44">
        <f t="shared" si="14"/>
        <v>0</v>
      </c>
    </row>
    <row r="108" spans="1:7" x14ac:dyDescent="0.25">
      <c r="A108" s="15">
        <v>960</v>
      </c>
      <c r="B108" s="27" t="s">
        <v>198</v>
      </c>
      <c r="C108" s="44"/>
      <c r="D108" s="44"/>
      <c r="E108" s="44"/>
      <c r="F108" s="43">
        <v>0</v>
      </c>
      <c r="G108" s="44">
        <f t="shared" si="14"/>
        <v>0</v>
      </c>
    </row>
    <row r="109" spans="1:7" x14ac:dyDescent="0.25">
      <c r="A109" s="15">
        <v>970</v>
      </c>
      <c r="B109" s="27" t="s">
        <v>199</v>
      </c>
      <c r="C109" s="40"/>
      <c r="D109" s="40"/>
      <c r="E109" s="40"/>
      <c r="F109" s="40"/>
      <c r="G109" s="40"/>
    </row>
    <row r="110" spans="1:7" x14ac:dyDescent="0.25">
      <c r="A110" s="15">
        <v>980</v>
      </c>
      <c r="B110" s="27" t="s">
        <v>200</v>
      </c>
      <c r="C110" s="44"/>
      <c r="D110" s="44"/>
      <c r="E110" s="44"/>
      <c r="F110" s="43">
        <v>0</v>
      </c>
      <c r="G110" s="44">
        <f t="shared" si="14"/>
        <v>0</v>
      </c>
    </row>
    <row r="111" spans="1:7" x14ac:dyDescent="0.25">
      <c r="A111" s="15">
        <v>990</v>
      </c>
      <c r="B111" s="27" t="s">
        <v>201</v>
      </c>
      <c r="C111" s="40"/>
      <c r="D111" s="40"/>
      <c r="E111" s="40"/>
      <c r="F111" s="40"/>
      <c r="G111" s="40"/>
    </row>
    <row r="112" spans="1:7" x14ac:dyDescent="0.25">
      <c r="A112" s="15">
        <v>1000</v>
      </c>
      <c r="B112" s="27" t="s">
        <v>202</v>
      </c>
      <c r="C112" s="44"/>
      <c r="D112" s="44"/>
      <c r="E112" s="44"/>
      <c r="F112" s="43">
        <v>0</v>
      </c>
      <c r="G112" s="44">
        <f t="shared" si="14"/>
        <v>0</v>
      </c>
    </row>
    <row r="113" spans="1:7" x14ac:dyDescent="0.25">
      <c r="A113" s="15">
        <v>1010</v>
      </c>
      <c r="B113" s="27" t="s">
        <v>203</v>
      </c>
      <c r="C113" s="44"/>
      <c r="D113" s="44"/>
      <c r="E113" s="40"/>
      <c r="F113" s="43">
        <v>0</v>
      </c>
      <c r="G113" s="44">
        <f t="shared" si="14"/>
        <v>0</v>
      </c>
    </row>
    <row r="114" spans="1:7" x14ac:dyDescent="0.25">
      <c r="A114" s="15">
        <v>1020</v>
      </c>
      <c r="B114" s="47" t="s">
        <v>204</v>
      </c>
      <c r="C114" s="39">
        <f>+C115+C116+C117+C119+C121+C122</f>
        <v>0</v>
      </c>
      <c r="D114" s="44"/>
      <c r="E114" s="39">
        <f>SUM(E115:E121)</f>
        <v>0</v>
      </c>
      <c r="F114" s="40"/>
      <c r="G114" s="39">
        <f>+G115+G116+G117+G119+G121+G122</f>
        <v>0</v>
      </c>
    </row>
    <row r="115" spans="1:7" x14ac:dyDescent="0.25">
      <c r="A115" s="15">
        <v>1030</v>
      </c>
      <c r="B115" s="27" t="s">
        <v>197</v>
      </c>
      <c r="C115" s="44"/>
      <c r="D115" s="44"/>
      <c r="E115" s="44"/>
      <c r="F115" s="43">
        <v>0</v>
      </c>
      <c r="G115" s="44">
        <f t="shared" si="14"/>
        <v>0</v>
      </c>
    </row>
    <row r="116" spans="1:7" x14ac:dyDescent="0.25">
      <c r="A116" s="15">
        <v>1040</v>
      </c>
      <c r="B116" s="27" t="s">
        <v>205</v>
      </c>
      <c r="C116" s="44"/>
      <c r="D116" s="44"/>
      <c r="E116" s="44"/>
      <c r="F116" s="43">
        <v>7.0000000000000007E-2</v>
      </c>
      <c r="G116" s="44">
        <f t="shared" si="14"/>
        <v>0</v>
      </c>
    </row>
    <row r="117" spans="1:7" x14ac:dyDescent="0.25">
      <c r="A117" s="15">
        <v>1050</v>
      </c>
      <c r="B117" s="27" t="s">
        <v>198</v>
      </c>
      <c r="C117" s="44"/>
      <c r="D117" s="44"/>
      <c r="E117" s="44"/>
      <c r="F117" s="43">
        <v>0.15</v>
      </c>
      <c r="G117" s="44">
        <f t="shared" si="14"/>
        <v>0</v>
      </c>
    </row>
    <row r="118" spans="1:7" x14ac:dyDescent="0.25">
      <c r="A118" s="15">
        <v>1060</v>
      </c>
      <c r="B118" s="27" t="s">
        <v>206</v>
      </c>
      <c r="C118" s="40"/>
      <c r="D118" s="40"/>
      <c r="E118" s="40"/>
      <c r="F118" s="40"/>
      <c r="G118" s="40"/>
    </row>
    <row r="119" spans="1:7" x14ac:dyDescent="0.25">
      <c r="A119" s="15">
        <v>1070</v>
      </c>
      <c r="B119" s="27" t="s">
        <v>200</v>
      </c>
      <c r="C119" s="44"/>
      <c r="D119" s="44"/>
      <c r="E119" s="44"/>
      <c r="F119" s="43">
        <v>0.3</v>
      </c>
      <c r="G119" s="44">
        <f t="shared" si="14"/>
        <v>0</v>
      </c>
    </row>
    <row r="120" spans="1:7" x14ac:dyDescent="0.25">
      <c r="A120" s="15">
        <v>1080</v>
      </c>
      <c r="B120" s="27" t="s">
        <v>207</v>
      </c>
      <c r="C120" s="40"/>
      <c r="D120" s="40"/>
      <c r="E120" s="40"/>
      <c r="F120" s="40"/>
      <c r="G120" s="40"/>
    </row>
    <row r="121" spans="1:7" x14ac:dyDescent="0.25">
      <c r="A121" s="15">
        <v>1090</v>
      </c>
      <c r="B121" s="27" t="s">
        <v>202</v>
      </c>
      <c r="C121" s="44"/>
      <c r="D121" s="44"/>
      <c r="E121" s="44"/>
      <c r="F121" s="43">
        <v>0.5</v>
      </c>
      <c r="G121" s="44">
        <f t="shared" si="14"/>
        <v>0</v>
      </c>
    </row>
    <row r="122" spans="1:7" x14ac:dyDescent="0.25">
      <c r="A122" s="15">
        <v>1100</v>
      </c>
      <c r="B122" s="47" t="s">
        <v>203</v>
      </c>
      <c r="C122" s="48">
        <f>SUM(C123:C124)</f>
        <v>0</v>
      </c>
      <c r="D122" s="44"/>
      <c r="E122" s="40"/>
      <c r="F122" s="40"/>
      <c r="G122" s="39">
        <f>SUM(G123:G124)</f>
        <v>0</v>
      </c>
    </row>
    <row r="123" spans="1:7" x14ac:dyDescent="0.25">
      <c r="A123" s="15">
        <v>1110</v>
      </c>
      <c r="B123" s="27" t="s">
        <v>208</v>
      </c>
      <c r="C123" s="44"/>
      <c r="D123" s="44"/>
      <c r="E123" s="40"/>
      <c r="F123" s="43">
        <v>0.25</v>
      </c>
      <c r="G123" s="44">
        <f t="shared" si="14"/>
        <v>0</v>
      </c>
    </row>
    <row r="124" spans="1:7" x14ac:dyDescent="0.25">
      <c r="A124" s="15">
        <v>1120</v>
      </c>
      <c r="B124" s="27" t="s">
        <v>209</v>
      </c>
      <c r="C124" s="44"/>
      <c r="D124" s="44"/>
      <c r="E124" s="40"/>
      <c r="F124" s="43">
        <v>1</v>
      </c>
      <c r="G124" s="44">
        <f t="shared" si="14"/>
        <v>0</v>
      </c>
    </row>
    <row r="125" spans="1:7" x14ac:dyDescent="0.25">
      <c r="A125" s="15">
        <v>1130</v>
      </c>
      <c r="B125" s="27" t="s">
        <v>210</v>
      </c>
      <c r="C125" s="117"/>
      <c r="D125" s="117"/>
      <c r="E125" s="117"/>
      <c r="F125" s="117"/>
      <c r="G125" s="44"/>
    </row>
    <row r="126" spans="1:7" x14ac:dyDescent="0.25">
      <c r="A126" s="169" t="s">
        <v>211</v>
      </c>
      <c r="B126" s="170"/>
      <c r="C126" s="188"/>
      <c r="D126" s="188"/>
      <c r="E126" s="188"/>
      <c r="F126" s="188"/>
      <c r="G126" s="188"/>
    </row>
    <row r="127" spans="1:7" x14ac:dyDescent="0.25">
      <c r="A127" s="15">
        <v>1140</v>
      </c>
      <c r="B127" s="27" t="s">
        <v>212</v>
      </c>
      <c r="C127" s="27"/>
      <c r="D127" s="26"/>
      <c r="E127" s="26"/>
      <c r="F127" s="26"/>
      <c r="G127" s="26"/>
    </row>
    <row r="128" spans="1:7" x14ac:dyDescent="0.25">
      <c r="A128" s="15">
        <v>1150</v>
      </c>
      <c r="B128" s="27" t="s">
        <v>213</v>
      </c>
      <c r="C128" s="28"/>
      <c r="D128" s="26"/>
      <c r="E128" s="26"/>
      <c r="F128" s="26"/>
      <c r="G128" s="26"/>
    </row>
    <row r="129" spans="1:7" x14ac:dyDescent="0.25">
      <c r="A129" s="15">
        <v>1160</v>
      </c>
      <c r="B129" s="27" t="s">
        <v>214</v>
      </c>
      <c r="C129" s="28"/>
      <c r="D129" s="26"/>
      <c r="E129" s="26"/>
      <c r="F129" s="26"/>
      <c r="G129" s="26"/>
    </row>
    <row r="130" spans="1:7" x14ac:dyDescent="0.25">
      <c r="A130" s="15">
        <v>1170</v>
      </c>
      <c r="B130" s="27" t="s">
        <v>215</v>
      </c>
      <c r="C130" s="27"/>
      <c r="D130" s="26"/>
      <c r="E130" s="26"/>
      <c r="F130" s="26"/>
      <c r="G130" s="26"/>
    </row>
    <row r="131" spans="1:7" x14ac:dyDescent="0.25">
      <c r="A131" s="169" t="s">
        <v>216</v>
      </c>
      <c r="B131" s="170"/>
      <c r="C131" s="188"/>
      <c r="D131" s="188"/>
      <c r="E131" s="188"/>
      <c r="F131" s="188"/>
      <c r="G131" s="188"/>
    </row>
    <row r="132" spans="1:7" x14ac:dyDescent="0.25">
      <c r="A132" s="15">
        <v>1180</v>
      </c>
      <c r="B132" s="27" t="s">
        <v>217</v>
      </c>
      <c r="C132" s="27"/>
      <c r="D132" s="26"/>
      <c r="E132" s="26"/>
      <c r="F132" s="27"/>
      <c r="G132" s="27"/>
    </row>
    <row r="133" spans="1:7" x14ac:dyDescent="0.25">
      <c r="A133" s="15">
        <v>1190</v>
      </c>
      <c r="B133" s="27" t="s">
        <v>218</v>
      </c>
      <c r="C133" s="27"/>
      <c r="D133" s="26"/>
      <c r="E133" s="26"/>
      <c r="F133" s="27"/>
      <c r="G133" s="27"/>
    </row>
    <row r="134" spans="1:7" x14ac:dyDescent="0.25">
      <c r="A134" s="15">
        <v>1200</v>
      </c>
      <c r="B134" s="27" t="s">
        <v>219</v>
      </c>
      <c r="C134" s="27"/>
      <c r="D134" s="26"/>
      <c r="E134" s="26"/>
      <c r="F134" s="27"/>
      <c r="G134" s="27"/>
    </row>
    <row r="135" spans="1:7" x14ac:dyDescent="0.25">
      <c r="A135" s="15">
        <v>1210</v>
      </c>
      <c r="B135" s="27" t="s">
        <v>220</v>
      </c>
      <c r="C135" s="27"/>
      <c r="D135" s="26"/>
      <c r="E135" s="26"/>
      <c r="F135" s="27"/>
      <c r="G135" s="27"/>
    </row>
    <row r="136" spans="1:7" x14ac:dyDescent="0.25">
      <c r="A136" s="169" t="s">
        <v>221</v>
      </c>
      <c r="B136" s="170"/>
      <c r="C136" s="188"/>
      <c r="D136" s="188"/>
      <c r="E136" s="188"/>
      <c r="F136" s="188"/>
      <c r="G136" s="188"/>
    </row>
    <row r="137" spans="1:7" x14ac:dyDescent="0.25">
      <c r="A137" s="15">
        <v>1220</v>
      </c>
      <c r="B137" s="27" t="s">
        <v>222</v>
      </c>
      <c r="C137" s="28"/>
      <c r="D137" s="26"/>
      <c r="E137" s="26"/>
      <c r="F137" s="27"/>
      <c r="G137" s="27"/>
    </row>
    <row r="138" spans="1:7" x14ac:dyDescent="0.25">
      <c r="A138" s="15">
        <v>1230</v>
      </c>
      <c r="B138" s="27" t="s">
        <v>223</v>
      </c>
      <c r="C138" s="28"/>
      <c r="D138" s="26"/>
      <c r="E138" s="26"/>
      <c r="F138" s="27"/>
      <c r="G138" s="27"/>
    </row>
    <row r="139" spans="1:7" x14ac:dyDescent="0.25">
      <c r="A139" s="15">
        <v>1240</v>
      </c>
      <c r="B139" s="27" t="s">
        <v>224</v>
      </c>
      <c r="C139" s="28"/>
      <c r="D139" s="26"/>
      <c r="E139" s="26"/>
      <c r="F139" s="27"/>
      <c r="G139" s="27"/>
    </row>
    <row r="140" spans="1:7" x14ac:dyDescent="0.25">
      <c r="A140" s="15">
        <v>1250</v>
      </c>
      <c r="B140" s="27" t="s">
        <v>225</v>
      </c>
      <c r="C140" s="28"/>
      <c r="D140" s="26"/>
      <c r="E140" s="26"/>
      <c r="F140" s="27"/>
      <c r="G140" s="27"/>
    </row>
    <row r="141" spans="1:7" x14ac:dyDescent="0.25">
      <c r="A141" s="15">
        <v>1260</v>
      </c>
      <c r="B141" s="27" t="s">
        <v>226</v>
      </c>
      <c r="C141" s="27"/>
      <c r="D141" s="26"/>
      <c r="E141" s="26"/>
      <c r="F141" s="26"/>
      <c r="G141" s="26"/>
    </row>
    <row r="142" spans="1:7" x14ac:dyDescent="0.25">
      <c r="A142" s="15">
        <v>1270</v>
      </c>
      <c r="B142" s="27" t="s">
        <v>227</v>
      </c>
      <c r="C142" s="27"/>
      <c r="D142" s="26"/>
      <c r="E142" s="26"/>
      <c r="F142" s="26"/>
      <c r="G142" s="26"/>
    </row>
    <row r="143" spans="1:7" x14ac:dyDescent="0.25">
      <c r="A143" s="15">
        <v>1280</v>
      </c>
      <c r="B143" s="27" t="s">
        <v>228</v>
      </c>
      <c r="C143" s="26"/>
      <c r="D143" s="26"/>
      <c r="E143" s="26"/>
      <c r="F143" s="26"/>
      <c r="G143" s="26"/>
    </row>
    <row r="144" spans="1:7" x14ac:dyDescent="0.25">
      <c r="A144" s="169" t="s">
        <v>229</v>
      </c>
      <c r="B144" s="170"/>
      <c r="C144" s="188"/>
      <c r="D144" s="188"/>
      <c r="E144" s="188"/>
      <c r="F144" s="188"/>
      <c r="G144" s="188"/>
    </row>
    <row r="145" spans="1:7" x14ac:dyDescent="0.25">
      <c r="A145" s="15">
        <v>1290</v>
      </c>
      <c r="B145" s="27" t="s">
        <v>230</v>
      </c>
      <c r="C145" s="26"/>
      <c r="D145" s="26"/>
      <c r="E145" s="26"/>
      <c r="F145" s="26"/>
      <c r="G145" s="26"/>
    </row>
    <row r="146" spans="1:7" x14ac:dyDescent="0.25">
      <c r="A146" s="15">
        <v>1300</v>
      </c>
      <c r="B146" s="27" t="s">
        <v>231</v>
      </c>
      <c r="C146" s="26"/>
      <c r="D146" s="26"/>
      <c r="E146" s="26"/>
      <c r="F146" s="26"/>
      <c r="G146" s="26"/>
    </row>
    <row r="147" spans="1:7" x14ac:dyDescent="0.25">
      <c r="A147" s="15">
        <v>1310</v>
      </c>
      <c r="B147" s="27" t="s">
        <v>232</v>
      </c>
      <c r="C147" s="26"/>
      <c r="D147" s="26"/>
      <c r="E147" s="26"/>
      <c r="F147" s="26"/>
      <c r="G147" s="26"/>
    </row>
    <row r="148" spans="1:7" x14ac:dyDescent="0.25">
      <c r="A148" s="15">
        <v>1320</v>
      </c>
      <c r="B148" s="27" t="s">
        <v>233</v>
      </c>
      <c r="C148" s="26"/>
      <c r="D148" s="26"/>
      <c r="E148" s="26"/>
      <c r="F148" s="26"/>
      <c r="G148" s="26"/>
    </row>
    <row r="149" spans="1:7" x14ac:dyDescent="0.25">
      <c r="A149" s="15">
        <v>1330</v>
      </c>
      <c r="B149" s="27" t="s">
        <v>234</v>
      </c>
      <c r="C149" s="26"/>
      <c r="D149" s="26"/>
      <c r="E149" s="26"/>
      <c r="F149" s="26"/>
      <c r="G149" s="26"/>
    </row>
    <row r="150" spans="1:7" x14ac:dyDescent="0.25">
      <c r="A150" s="15">
        <v>1340</v>
      </c>
      <c r="B150" s="27" t="s">
        <v>235</v>
      </c>
      <c r="C150" s="26"/>
      <c r="D150" s="26"/>
      <c r="E150" s="26"/>
      <c r="F150" s="26"/>
      <c r="G150" s="26"/>
    </row>
    <row r="151" spans="1:7" x14ac:dyDescent="0.25">
      <c r="A151" s="15">
        <v>1350</v>
      </c>
      <c r="B151" s="27" t="s">
        <v>236</v>
      </c>
      <c r="C151" s="26"/>
      <c r="D151" s="26"/>
      <c r="E151" s="26"/>
      <c r="F151" s="26"/>
      <c r="G151" s="26"/>
    </row>
    <row r="152" spans="1:7" x14ac:dyDescent="0.25">
      <c r="A152" s="15">
        <v>1360</v>
      </c>
      <c r="B152" s="27" t="s">
        <v>237</v>
      </c>
      <c r="C152" s="26"/>
      <c r="D152" s="26"/>
      <c r="E152" s="26"/>
      <c r="F152" s="26"/>
      <c r="G152" s="26"/>
    </row>
    <row r="153" spans="1:7" x14ac:dyDescent="0.25">
      <c r="A153" s="15">
        <v>1370</v>
      </c>
      <c r="B153" s="27" t="s">
        <v>238</v>
      </c>
      <c r="C153" s="27"/>
      <c r="D153" s="26"/>
      <c r="E153" s="26"/>
      <c r="F153" s="27"/>
      <c r="G153" s="27"/>
    </row>
    <row r="154" spans="1:7" x14ac:dyDescent="0.25">
      <c r="A154" s="15">
        <v>1380</v>
      </c>
      <c r="B154" s="27" t="s">
        <v>239</v>
      </c>
      <c r="C154" s="27"/>
      <c r="D154" s="26"/>
      <c r="E154" s="26"/>
      <c r="F154" s="27"/>
      <c r="G154" s="27"/>
    </row>
    <row r="155" spans="1:7" x14ac:dyDescent="0.25">
      <c r="A155" s="15">
        <v>1390</v>
      </c>
      <c r="B155" s="27" t="s">
        <v>240</v>
      </c>
      <c r="C155" s="26"/>
      <c r="D155" s="26"/>
      <c r="E155" s="26"/>
      <c r="F155" s="26"/>
      <c r="G155" s="26"/>
    </row>
    <row r="157" spans="1:7" s="1" customFormat="1" ht="12.75" x14ac:dyDescent="0.2">
      <c r="B157" s="29" t="s">
        <v>87</v>
      </c>
      <c r="C157" s="30"/>
      <c r="D157" s="30"/>
      <c r="E157" s="30"/>
      <c r="F157" s="30"/>
      <c r="G157" s="30"/>
    </row>
    <row r="158" spans="1:7" s="1" customFormat="1" ht="12.75" x14ac:dyDescent="0.2">
      <c r="B158" s="31" t="s">
        <v>88</v>
      </c>
      <c r="C158" s="32"/>
      <c r="D158" s="32"/>
      <c r="E158" s="32"/>
      <c r="F158" s="32"/>
      <c r="G158" s="32"/>
    </row>
    <row r="159" spans="1:7" s="1" customFormat="1" ht="12.75" x14ac:dyDescent="0.2">
      <c r="B159" s="32"/>
      <c r="C159" s="32"/>
    </row>
    <row r="160" spans="1:7" s="1" customFormat="1" ht="12.75" x14ac:dyDescent="0.2">
      <c r="B160" s="29" t="s">
        <v>87</v>
      </c>
      <c r="C160" s="30"/>
      <c r="D160" s="30"/>
      <c r="E160" s="30"/>
      <c r="F160" s="30"/>
      <c r="G160" s="30"/>
    </row>
    <row r="161" spans="2:8" s="1" customFormat="1" ht="12.75" x14ac:dyDescent="0.2">
      <c r="B161" s="31" t="s">
        <v>88</v>
      </c>
      <c r="C161" s="32"/>
      <c r="D161" s="32"/>
      <c r="E161" s="32"/>
      <c r="F161" s="32"/>
      <c r="G161" s="32"/>
      <c r="H161" s="32"/>
    </row>
  </sheetData>
  <sheetProtection formatCells="0" formatColumns="0" formatRows="0" insertColumns="0" insertRows="0" insertHyperlinks="0" deleteColumns="0" deleteRows="0" sort="0" autoFilter="0" pivotTables="0"/>
  <mergeCells count="16">
    <mergeCell ref="D8:E8"/>
    <mergeCell ref="A4:B4"/>
    <mergeCell ref="C4:E4"/>
    <mergeCell ref="D5:E5"/>
    <mergeCell ref="D6:E6"/>
    <mergeCell ref="D7:E7"/>
    <mergeCell ref="A126:G126"/>
    <mergeCell ref="A131:G131"/>
    <mergeCell ref="A136:G136"/>
    <mergeCell ref="A144:G144"/>
    <mergeCell ref="A10:B11"/>
    <mergeCell ref="C10:C11"/>
    <mergeCell ref="D10:D11"/>
    <mergeCell ref="E10:E11"/>
    <mergeCell ref="F10:F11"/>
    <mergeCell ref="G10:G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showGridLines="0" zoomScale="80" zoomScaleNormal="80" workbookViewId="0">
      <selection activeCell="B43" sqref="B43"/>
    </sheetView>
  </sheetViews>
  <sheetFormatPr defaultColWidth="9.140625" defaultRowHeight="15" x14ac:dyDescent="0.25"/>
  <cols>
    <col min="1" max="1" width="8.42578125" style="91" customWidth="1"/>
    <col min="2" max="2" width="149.28515625" style="91" bestFit="1" customWidth="1"/>
    <col min="3" max="3" width="13.140625" style="91" customWidth="1"/>
    <col min="4" max="5" width="10" style="91" customWidth="1"/>
    <col min="6" max="6" width="10.28515625" style="91" customWidth="1"/>
    <col min="7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I2" s="4"/>
      <c r="J2" s="4"/>
      <c r="K2" s="4"/>
    </row>
    <row r="3" spans="1:17" s="1" customFormat="1" ht="12.75" x14ac:dyDescent="0.2"/>
    <row r="4" spans="1:17" s="5" customFormat="1" x14ac:dyDescent="0.25">
      <c r="A4" s="174" t="s">
        <v>241</v>
      </c>
      <c r="B4" s="176"/>
      <c r="C4" s="177" t="s">
        <v>242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9" customHeight="1" x14ac:dyDescent="0.25">
      <c r="A10" s="181" t="s">
        <v>244</v>
      </c>
      <c r="B10" s="183"/>
      <c r="C10" s="192" t="s">
        <v>102</v>
      </c>
      <c r="D10" s="192" t="s">
        <v>103</v>
      </c>
      <c r="E10" s="192" t="s">
        <v>104</v>
      </c>
      <c r="F10" s="192" t="s">
        <v>14</v>
      </c>
      <c r="G10" s="192" t="s">
        <v>105</v>
      </c>
    </row>
    <row r="11" spans="1:17" ht="48.75" customHeight="1" x14ac:dyDescent="0.25">
      <c r="A11" s="190"/>
      <c r="B11" s="191"/>
      <c r="C11" s="193"/>
      <c r="D11" s="193"/>
      <c r="E11" s="193"/>
      <c r="F11" s="194"/>
      <c r="G11" s="193"/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24</v>
      </c>
      <c r="G12" s="15" t="s">
        <v>26</v>
      </c>
    </row>
    <row r="13" spans="1:17" x14ac:dyDescent="0.25">
      <c r="A13" s="15" t="s">
        <v>16</v>
      </c>
      <c r="B13" s="47" t="s">
        <v>106</v>
      </c>
      <c r="C13" s="39">
        <f>SUM(C14,C104)</f>
        <v>0</v>
      </c>
      <c r="D13" s="40"/>
      <c r="E13" s="40"/>
      <c r="F13" s="40"/>
      <c r="G13" s="39">
        <f>SUM(G14,G104,G125)</f>
        <v>0</v>
      </c>
    </row>
    <row r="14" spans="1:17" x14ac:dyDescent="0.25">
      <c r="A14" s="15" t="s">
        <v>20</v>
      </c>
      <c r="B14" s="47" t="s">
        <v>107</v>
      </c>
      <c r="C14" s="39">
        <f>SUM(C15,C24,C33,C39,C58,C84,C100)</f>
        <v>0</v>
      </c>
      <c r="D14" s="40"/>
      <c r="E14" s="40"/>
      <c r="F14" s="40"/>
      <c r="G14" s="39">
        <f>SUM(G15,G24,G33,G39,G58,G84,G100)</f>
        <v>0</v>
      </c>
    </row>
    <row r="15" spans="1:17" x14ac:dyDescent="0.25">
      <c r="A15" s="15" t="s">
        <v>17</v>
      </c>
      <c r="B15" s="47" t="s">
        <v>108</v>
      </c>
      <c r="C15" s="39">
        <f>SUM(C16,C17,C20,C21,C22,C23)</f>
        <v>0</v>
      </c>
      <c r="D15" s="40"/>
      <c r="E15" s="40"/>
      <c r="F15" s="40"/>
      <c r="G15" s="39">
        <f>SUM(G16,G17,G20,G21,G22,G23)</f>
        <v>0</v>
      </c>
    </row>
    <row r="16" spans="1:17" x14ac:dyDescent="0.25">
      <c r="A16" s="15" t="s">
        <v>18</v>
      </c>
      <c r="B16" s="27" t="s">
        <v>109</v>
      </c>
      <c r="C16" s="42"/>
      <c r="D16" s="40"/>
      <c r="E16" s="40"/>
      <c r="F16" s="43">
        <v>1</v>
      </c>
      <c r="G16" s="44">
        <f>+C16*F16</f>
        <v>0</v>
      </c>
    </row>
    <row r="17" spans="1:7" x14ac:dyDescent="0.25">
      <c r="A17" s="15" t="s">
        <v>24</v>
      </c>
      <c r="B17" s="47" t="s">
        <v>110</v>
      </c>
      <c r="C17" s="39">
        <f>SUM(C18,C19)</f>
        <v>0</v>
      </c>
      <c r="D17" s="40"/>
      <c r="E17" s="40"/>
      <c r="F17" s="40"/>
      <c r="G17" s="39">
        <f>SUM(G18,G19)</f>
        <v>0</v>
      </c>
    </row>
    <row r="18" spans="1:7" x14ac:dyDescent="0.25">
      <c r="A18" s="15" t="s">
        <v>26</v>
      </c>
      <c r="B18" s="27" t="s">
        <v>111</v>
      </c>
      <c r="C18" s="42"/>
      <c r="D18" s="40"/>
      <c r="E18" s="40"/>
      <c r="F18" s="45">
        <v>0.15</v>
      </c>
      <c r="G18" s="44">
        <f t="shared" ref="G18:G20" si="0">+C18*F18</f>
        <v>0</v>
      </c>
    </row>
    <row r="19" spans="1:7" x14ac:dyDescent="0.25">
      <c r="A19" s="15" t="s">
        <v>28</v>
      </c>
      <c r="B19" s="27" t="s">
        <v>112</v>
      </c>
      <c r="C19" s="42"/>
      <c r="D19" s="40"/>
      <c r="E19" s="40"/>
      <c r="F19" s="45">
        <v>0.2</v>
      </c>
      <c r="G19" s="44">
        <f t="shared" si="0"/>
        <v>0</v>
      </c>
    </row>
    <row r="20" spans="1:7" x14ac:dyDescent="0.25">
      <c r="A20" s="15" t="s">
        <v>30</v>
      </c>
      <c r="B20" s="27" t="s">
        <v>113</v>
      </c>
      <c r="C20" s="42"/>
      <c r="D20" s="40"/>
      <c r="E20" s="40"/>
      <c r="F20" s="45">
        <v>0.05</v>
      </c>
      <c r="G20" s="44">
        <f t="shared" si="0"/>
        <v>0</v>
      </c>
    </row>
    <row r="21" spans="1:7" x14ac:dyDescent="0.25">
      <c r="A21" s="15" t="s">
        <v>32</v>
      </c>
      <c r="B21" s="27" t="s">
        <v>114</v>
      </c>
      <c r="C21" s="40"/>
      <c r="D21" s="40"/>
      <c r="E21" s="40"/>
      <c r="F21" s="40"/>
      <c r="G21" s="40"/>
    </row>
    <row r="22" spans="1:7" x14ac:dyDescent="0.25">
      <c r="A22" s="15">
        <v>100</v>
      </c>
      <c r="B22" s="27" t="s">
        <v>115</v>
      </c>
      <c r="C22" s="40"/>
      <c r="D22" s="40"/>
      <c r="E22" s="40"/>
      <c r="F22" s="40"/>
      <c r="G22" s="40"/>
    </row>
    <row r="23" spans="1:7" x14ac:dyDescent="0.25">
      <c r="A23" s="15">
        <v>110</v>
      </c>
      <c r="B23" s="27" t="s">
        <v>116</v>
      </c>
      <c r="C23" s="46"/>
      <c r="D23" s="40"/>
      <c r="E23" s="40"/>
      <c r="F23" s="45">
        <v>0.1</v>
      </c>
      <c r="G23" s="44">
        <f>+C23*F23</f>
        <v>0</v>
      </c>
    </row>
    <row r="24" spans="1:7" x14ac:dyDescent="0.25">
      <c r="A24" s="15">
        <v>120</v>
      </c>
      <c r="B24" s="47" t="s">
        <v>117</v>
      </c>
      <c r="C24" s="39">
        <f>SUM(C25,C28,C31)</f>
        <v>0</v>
      </c>
      <c r="D24" s="40"/>
      <c r="E24" s="40"/>
      <c r="F24" s="40"/>
      <c r="G24" s="39">
        <f>SUM(G25,G28,G31)</f>
        <v>0</v>
      </c>
    </row>
    <row r="25" spans="1:7" x14ac:dyDescent="0.25">
      <c r="A25" s="15">
        <v>130</v>
      </c>
      <c r="B25" s="47" t="s">
        <v>118</v>
      </c>
      <c r="C25" s="39">
        <f>SUM(C26,C27)</f>
        <v>0</v>
      </c>
      <c r="D25" s="40"/>
      <c r="E25" s="40"/>
      <c r="F25" s="40"/>
      <c r="G25" s="39">
        <f>SUM(G26,G27)</f>
        <v>0</v>
      </c>
    </row>
    <row r="26" spans="1:7" x14ac:dyDescent="0.25">
      <c r="A26" s="15">
        <v>140</v>
      </c>
      <c r="B26" s="27" t="s">
        <v>119</v>
      </c>
      <c r="C26" s="44"/>
      <c r="D26" s="40"/>
      <c r="E26" s="40"/>
      <c r="F26" s="44">
        <v>0.05</v>
      </c>
      <c r="G26" s="44">
        <f t="shared" ref="G26:G27" si="1">+C26*F26</f>
        <v>0</v>
      </c>
    </row>
    <row r="27" spans="1:7" x14ac:dyDescent="0.25">
      <c r="A27" s="15">
        <v>150</v>
      </c>
      <c r="B27" s="27" t="s">
        <v>120</v>
      </c>
      <c r="C27" s="44"/>
      <c r="D27" s="40"/>
      <c r="E27" s="40"/>
      <c r="F27" s="44">
        <v>0.25</v>
      </c>
      <c r="G27" s="44">
        <f t="shared" si="1"/>
        <v>0</v>
      </c>
    </row>
    <row r="28" spans="1:7" x14ac:dyDescent="0.25">
      <c r="A28" s="15">
        <v>160</v>
      </c>
      <c r="B28" s="47" t="s">
        <v>121</v>
      </c>
      <c r="C28" s="40"/>
      <c r="D28" s="40"/>
      <c r="E28" s="40"/>
      <c r="F28" s="40"/>
      <c r="G28" s="40"/>
    </row>
    <row r="29" spans="1:7" x14ac:dyDescent="0.25">
      <c r="A29" s="15">
        <v>170</v>
      </c>
      <c r="B29" s="27" t="s">
        <v>122</v>
      </c>
      <c r="C29" s="40"/>
      <c r="D29" s="40"/>
      <c r="E29" s="40"/>
      <c r="F29" s="40"/>
      <c r="G29" s="40"/>
    </row>
    <row r="30" spans="1:7" x14ac:dyDescent="0.25">
      <c r="A30" s="15">
        <v>180</v>
      </c>
      <c r="B30" s="27" t="s">
        <v>123</v>
      </c>
      <c r="C30" s="40"/>
      <c r="D30" s="40"/>
      <c r="E30" s="40"/>
      <c r="F30" s="40"/>
      <c r="G30" s="40"/>
    </row>
    <row r="31" spans="1:7" x14ac:dyDescent="0.25">
      <c r="A31" s="15">
        <v>190</v>
      </c>
      <c r="B31" s="27" t="s">
        <v>124</v>
      </c>
      <c r="C31" s="44"/>
      <c r="D31" s="40"/>
      <c r="E31" s="40"/>
      <c r="F31" s="44">
        <v>0.25</v>
      </c>
      <c r="G31" s="44">
        <f>+C31*F31</f>
        <v>0</v>
      </c>
    </row>
    <row r="32" spans="1:7" x14ac:dyDescent="0.25">
      <c r="A32" s="15">
        <v>200</v>
      </c>
      <c r="B32" s="27" t="s">
        <v>125</v>
      </c>
      <c r="C32" s="40"/>
      <c r="D32" s="40"/>
      <c r="E32" s="40"/>
      <c r="F32" s="40"/>
      <c r="G32" s="40"/>
    </row>
    <row r="33" spans="1:7" x14ac:dyDescent="0.25">
      <c r="A33" s="15">
        <v>210</v>
      </c>
      <c r="B33" s="47" t="s">
        <v>126</v>
      </c>
      <c r="C33" s="39">
        <f>SUM(C34,C35,C36)</f>
        <v>0</v>
      </c>
      <c r="D33" s="40"/>
      <c r="E33" s="40"/>
      <c r="F33" s="40"/>
      <c r="G33" s="39">
        <f>SUM(G34,G35,G36)</f>
        <v>0</v>
      </c>
    </row>
    <row r="34" spans="1:7" x14ac:dyDescent="0.25">
      <c r="A34" s="15">
        <v>220</v>
      </c>
      <c r="B34" s="27" t="s">
        <v>127</v>
      </c>
      <c r="C34" s="42"/>
      <c r="D34" s="40"/>
      <c r="E34" s="40"/>
      <c r="F34" s="43">
        <v>1</v>
      </c>
      <c r="G34" s="44">
        <f t="shared" ref="G34:G35" si="2">+C34*F34</f>
        <v>0</v>
      </c>
    </row>
    <row r="35" spans="1:7" x14ac:dyDescent="0.25">
      <c r="A35" s="15">
        <v>230</v>
      </c>
      <c r="B35" s="27" t="s">
        <v>128</v>
      </c>
      <c r="C35" s="42"/>
      <c r="D35" s="40"/>
      <c r="E35" s="40"/>
      <c r="F35" s="43">
        <v>1</v>
      </c>
      <c r="G35" s="44">
        <f t="shared" si="2"/>
        <v>0</v>
      </c>
    </row>
    <row r="36" spans="1:7" x14ac:dyDescent="0.25">
      <c r="A36" s="15">
        <v>240</v>
      </c>
      <c r="B36" s="47" t="s">
        <v>129</v>
      </c>
      <c r="C36" s="39">
        <f>SUM(C37,C38)</f>
        <v>0</v>
      </c>
      <c r="D36" s="40"/>
      <c r="E36" s="40"/>
      <c r="F36" s="40"/>
      <c r="G36" s="39">
        <f>SUM(G37,G38)</f>
        <v>0</v>
      </c>
    </row>
    <row r="37" spans="1:7" x14ac:dyDescent="0.25">
      <c r="A37" s="15">
        <v>250</v>
      </c>
      <c r="B37" s="27" t="s">
        <v>119</v>
      </c>
      <c r="C37" s="42"/>
      <c r="D37" s="40"/>
      <c r="E37" s="40"/>
      <c r="F37" s="43">
        <v>0.2</v>
      </c>
      <c r="G37" s="44">
        <f t="shared" ref="G37:G38" si="3">+C37*F37</f>
        <v>0</v>
      </c>
    </row>
    <row r="38" spans="1:7" x14ac:dyDescent="0.25">
      <c r="A38" s="15">
        <v>260</v>
      </c>
      <c r="B38" s="27" t="s">
        <v>120</v>
      </c>
      <c r="C38" s="42"/>
      <c r="D38" s="40"/>
      <c r="E38" s="40"/>
      <c r="F38" s="43">
        <v>0.4</v>
      </c>
      <c r="G38" s="44">
        <f t="shared" si="3"/>
        <v>0</v>
      </c>
    </row>
    <row r="39" spans="1:7" x14ac:dyDescent="0.25">
      <c r="A39" s="15">
        <v>270</v>
      </c>
      <c r="B39" s="47" t="s">
        <v>130</v>
      </c>
      <c r="C39" s="39">
        <f>SUM(C40,C41,C42,C43,C46,C47,C50,C51,C52,C56,C57)</f>
        <v>0</v>
      </c>
      <c r="D39" s="40"/>
      <c r="E39" s="40"/>
      <c r="F39" s="40"/>
      <c r="G39" s="39">
        <f>SUM(G40,G41,G42,G43,G46,G47,G50,G51,G52,G56,G57)</f>
        <v>0</v>
      </c>
    </row>
    <row r="40" spans="1:7" x14ac:dyDescent="0.25">
      <c r="A40" s="15">
        <v>280</v>
      </c>
      <c r="B40" s="27" t="s">
        <v>131</v>
      </c>
      <c r="C40" s="42"/>
      <c r="D40" s="40"/>
      <c r="E40" s="40"/>
      <c r="F40" s="43">
        <v>0.2</v>
      </c>
      <c r="G40" s="44">
        <f t="shared" ref="G40:G42" si="4">+C40*F40</f>
        <v>0</v>
      </c>
    </row>
    <row r="41" spans="1:7" x14ac:dyDescent="0.25">
      <c r="A41" s="15">
        <v>290</v>
      </c>
      <c r="B41" s="27" t="s">
        <v>132</v>
      </c>
      <c r="C41" s="42"/>
      <c r="D41" s="40"/>
      <c r="E41" s="40"/>
      <c r="F41" s="43">
        <v>0.1</v>
      </c>
      <c r="G41" s="44">
        <f t="shared" si="4"/>
        <v>0</v>
      </c>
    </row>
    <row r="42" spans="1:7" x14ac:dyDescent="0.25">
      <c r="A42" s="15">
        <v>300</v>
      </c>
      <c r="B42" s="27" t="s">
        <v>133</v>
      </c>
      <c r="C42" s="42"/>
      <c r="D42" s="40"/>
      <c r="E42" s="40"/>
      <c r="F42" s="43">
        <v>1</v>
      </c>
      <c r="G42" s="44">
        <f t="shared" si="4"/>
        <v>0</v>
      </c>
    </row>
    <row r="43" spans="1:7" x14ac:dyDescent="0.25">
      <c r="A43" s="15">
        <v>310</v>
      </c>
      <c r="B43" s="47" t="s">
        <v>134</v>
      </c>
      <c r="C43" s="132"/>
      <c r="D43" s="117">
        <f>(D18+D24+D30+D36)-MIN(D18+D24+D30+D36,D42)</f>
        <v>0</v>
      </c>
      <c r="E43" s="117"/>
      <c r="F43" s="117"/>
      <c r="G43" s="132"/>
    </row>
    <row r="44" spans="1:7" x14ac:dyDescent="0.25">
      <c r="A44" s="15">
        <v>320</v>
      </c>
      <c r="B44" s="27" t="s">
        <v>135</v>
      </c>
      <c r="C44" s="132"/>
      <c r="D44" s="132"/>
      <c r="E44" s="132"/>
      <c r="F44" s="136">
        <v>1</v>
      </c>
      <c r="G44" s="132"/>
    </row>
    <row r="45" spans="1:7" x14ac:dyDescent="0.25">
      <c r="A45" s="15">
        <v>330</v>
      </c>
      <c r="B45" s="27" t="s">
        <v>136</v>
      </c>
      <c r="C45" s="133"/>
      <c r="D45" s="40"/>
      <c r="E45" s="40"/>
      <c r="F45" s="136">
        <v>1</v>
      </c>
      <c r="G45" s="133"/>
    </row>
    <row r="46" spans="1:7" x14ac:dyDescent="0.25">
      <c r="A46" s="15">
        <v>340</v>
      </c>
      <c r="B46" s="27" t="s">
        <v>137</v>
      </c>
      <c r="C46" s="44"/>
      <c r="D46" s="40"/>
      <c r="E46" s="40"/>
      <c r="F46" s="43">
        <v>1</v>
      </c>
      <c r="G46" s="44">
        <f>+C46*F46</f>
        <v>0</v>
      </c>
    </row>
    <row r="47" spans="1:7" x14ac:dyDescent="0.25">
      <c r="A47" s="15">
        <v>350</v>
      </c>
      <c r="B47" s="47" t="s">
        <v>138</v>
      </c>
      <c r="C47" s="39">
        <f>SUM(C48,C49)</f>
        <v>0</v>
      </c>
      <c r="D47" s="40"/>
      <c r="E47" s="40"/>
      <c r="F47" s="40"/>
      <c r="G47" s="39">
        <f>SUM(G48,G49)</f>
        <v>0</v>
      </c>
    </row>
    <row r="48" spans="1:7" x14ac:dyDescent="0.25">
      <c r="A48" s="15">
        <v>360</v>
      </c>
      <c r="B48" s="27" t="s">
        <v>139</v>
      </c>
      <c r="C48" s="44"/>
      <c r="D48" s="40"/>
      <c r="E48" s="40"/>
      <c r="F48" s="43">
        <v>0</v>
      </c>
      <c r="G48" s="44">
        <f t="shared" ref="G48:G51" si="5">+C48*F48</f>
        <v>0</v>
      </c>
    </row>
    <row r="49" spans="1:7" x14ac:dyDescent="0.25">
      <c r="A49" s="15">
        <v>370</v>
      </c>
      <c r="B49" s="27" t="s">
        <v>140</v>
      </c>
      <c r="C49" s="44"/>
      <c r="D49" s="40"/>
      <c r="E49" s="40"/>
      <c r="F49" s="43">
        <v>1</v>
      </c>
      <c r="G49" s="44">
        <f t="shared" si="5"/>
        <v>0</v>
      </c>
    </row>
    <row r="50" spans="1:7" x14ac:dyDescent="0.25">
      <c r="A50" s="15">
        <v>380</v>
      </c>
      <c r="B50" s="27" t="s">
        <v>141</v>
      </c>
      <c r="C50" s="44"/>
      <c r="D50" s="40"/>
      <c r="E50" s="40"/>
      <c r="F50" s="43">
        <v>1</v>
      </c>
      <c r="G50" s="44">
        <f t="shared" si="5"/>
        <v>0</v>
      </c>
    </row>
    <row r="51" spans="1:7" x14ac:dyDescent="0.25">
      <c r="A51" s="15">
        <v>390</v>
      </c>
      <c r="B51" s="27" t="s">
        <v>142</v>
      </c>
      <c r="C51" s="44"/>
      <c r="D51" s="40"/>
      <c r="E51" s="40"/>
      <c r="F51" s="43">
        <v>1</v>
      </c>
      <c r="G51" s="44">
        <f t="shared" si="5"/>
        <v>0</v>
      </c>
    </row>
    <row r="52" spans="1:7" x14ac:dyDescent="0.25">
      <c r="A52" s="15">
        <v>400</v>
      </c>
      <c r="B52" s="27" t="s">
        <v>143</v>
      </c>
      <c r="C52" s="133"/>
      <c r="D52" s="117"/>
      <c r="E52" s="117"/>
      <c r="F52" s="43">
        <v>1</v>
      </c>
      <c r="G52" s="133"/>
    </row>
    <row r="53" spans="1:7" x14ac:dyDescent="0.25">
      <c r="A53" s="15">
        <v>410</v>
      </c>
      <c r="B53" s="47" t="s">
        <v>144</v>
      </c>
      <c r="C53" s="40"/>
      <c r="D53" s="40"/>
      <c r="E53" s="40"/>
      <c r="F53" s="40"/>
      <c r="G53" s="40"/>
    </row>
    <row r="54" spans="1:7" x14ac:dyDescent="0.25">
      <c r="A54" s="15">
        <v>420</v>
      </c>
      <c r="B54" s="27" t="s">
        <v>145</v>
      </c>
      <c r="C54" s="40"/>
      <c r="D54" s="40"/>
      <c r="E54" s="40"/>
      <c r="F54" s="40"/>
      <c r="G54" s="40"/>
    </row>
    <row r="55" spans="1:7" x14ac:dyDescent="0.25">
      <c r="A55" s="15">
        <v>430</v>
      </c>
      <c r="B55" s="27" t="s">
        <v>146</v>
      </c>
      <c r="C55" s="40"/>
      <c r="D55" s="40"/>
      <c r="E55" s="40"/>
      <c r="F55" s="40"/>
      <c r="G55" s="40"/>
    </row>
    <row r="56" spans="1:7" x14ac:dyDescent="0.25">
      <c r="A56" s="15">
        <v>440</v>
      </c>
      <c r="B56" s="27" t="s">
        <v>147</v>
      </c>
      <c r="C56" s="44"/>
      <c r="D56" s="40"/>
      <c r="E56" s="40"/>
      <c r="F56" s="43">
        <v>1</v>
      </c>
      <c r="G56" s="44">
        <f t="shared" ref="G56:G57" si="6">+C56*F56</f>
        <v>0</v>
      </c>
    </row>
    <row r="57" spans="1:7" x14ac:dyDescent="0.25">
      <c r="A57" s="15">
        <v>450</v>
      </c>
      <c r="B57" s="27" t="s">
        <v>148</v>
      </c>
      <c r="C57" s="44"/>
      <c r="D57" s="40"/>
      <c r="E57" s="40"/>
      <c r="F57" s="43">
        <v>0.5</v>
      </c>
      <c r="G57" s="44">
        <f t="shared" si="6"/>
        <v>0</v>
      </c>
    </row>
    <row r="58" spans="1:7" x14ac:dyDescent="0.25">
      <c r="A58" s="15">
        <v>460</v>
      </c>
      <c r="B58" s="47" t="s">
        <v>149</v>
      </c>
      <c r="C58" s="39">
        <f>SUM(C59,C70)</f>
        <v>0</v>
      </c>
      <c r="D58" s="40"/>
      <c r="E58" s="40"/>
      <c r="F58" s="40"/>
      <c r="G58" s="39">
        <f>SUM(G59,G70)</f>
        <v>0</v>
      </c>
    </row>
    <row r="59" spans="1:7" x14ac:dyDescent="0.25">
      <c r="A59" s="15">
        <v>470</v>
      </c>
      <c r="B59" s="47" t="s">
        <v>150</v>
      </c>
      <c r="C59" s="39">
        <f>SUM(C60,C61,C62,C66,C69)</f>
        <v>0</v>
      </c>
      <c r="D59" s="40"/>
      <c r="E59" s="40"/>
      <c r="F59" s="40"/>
      <c r="G59" s="39">
        <f>SUM(G60,G61,G62,G66,G69)</f>
        <v>0</v>
      </c>
    </row>
    <row r="60" spans="1:7" x14ac:dyDescent="0.25">
      <c r="A60" s="15">
        <v>480</v>
      </c>
      <c r="B60" s="27" t="s">
        <v>151</v>
      </c>
      <c r="C60" s="39"/>
      <c r="D60" s="40"/>
      <c r="E60" s="40"/>
      <c r="F60" s="45">
        <v>0.05</v>
      </c>
      <c r="G60" s="39">
        <f>SUM(G61,G62,G63,G69,G70)</f>
        <v>0</v>
      </c>
    </row>
    <row r="61" spans="1:7" x14ac:dyDescent="0.25">
      <c r="A61" s="15">
        <v>490</v>
      </c>
      <c r="B61" s="27" t="s">
        <v>152</v>
      </c>
      <c r="C61" s="44"/>
      <c r="D61" s="40"/>
      <c r="E61" s="40"/>
      <c r="F61" s="45">
        <v>0.1</v>
      </c>
      <c r="G61" s="44">
        <f t="shared" ref="G61:G66" si="7">+C61*F61</f>
        <v>0</v>
      </c>
    </row>
    <row r="62" spans="1:7" x14ac:dyDescent="0.25">
      <c r="A62" s="15">
        <v>500</v>
      </c>
      <c r="B62" s="47" t="s">
        <v>153</v>
      </c>
      <c r="C62" s="39">
        <f>SUM(C63,C64,C65)</f>
        <v>0</v>
      </c>
      <c r="D62" s="40"/>
      <c r="E62" s="40"/>
      <c r="F62" s="40"/>
      <c r="G62" s="39">
        <f>SUM(G63,G64,G65)</f>
        <v>0</v>
      </c>
    </row>
    <row r="63" spans="1:7" x14ac:dyDescent="0.25">
      <c r="A63" s="15">
        <v>510</v>
      </c>
      <c r="B63" s="27" t="s">
        <v>154</v>
      </c>
      <c r="C63" s="39"/>
      <c r="D63" s="40"/>
      <c r="E63" s="40"/>
      <c r="F63" s="43">
        <v>0.05</v>
      </c>
      <c r="G63" s="44">
        <f t="shared" si="7"/>
        <v>0</v>
      </c>
    </row>
    <row r="64" spans="1:7" x14ac:dyDescent="0.25">
      <c r="A64" s="15">
        <v>520</v>
      </c>
      <c r="B64" s="27" t="s">
        <v>155</v>
      </c>
      <c r="C64" s="39"/>
      <c r="D64" s="40"/>
      <c r="E64" s="40"/>
      <c r="F64" s="43">
        <v>0.1</v>
      </c>
      <c r="G64" s="44">
        <f t="shared" si="7"/>
        <v>0</v>
      </c>
    </row>
    <row r="65" spans="1:7" x14ac:dyDescent="0.25">
      <c r="A65" s="15">
        <v>530</v>
      </c>
      <c r="B65" s="27" t="s">
        <v>156</v>
      </c>
      <c r="C65" s="46"/>
      <c r="D65" s="40"/>
      <c r="E65" s="40"/>
      <c r="F65" s="43">
        <v>0.4</v>
      </c>
      <c r="G65" s="44">
        <f t="shared" si="7"/>
        <v>0</v>
      </c>
    </row>
    <row r="66" spans="1:7" x14ac:dyDescent="0.25">
      <c r="A66" s="15">
        <v>540</v>
      </c>
      <c r="B66" s="27" t="s">
        <v>157</v>
      </c>
      <c r="C66" s="44"/>
      <c r="D66" s="40"/>
      <c r="E66" s="40"/>
      <c r="F66" s="43">
        <v>0.4</v>
      </c>
      <c r="G66" s="44">
        <f t="shared" si="7"/>
        <v>0</v>
      </c>
    </row>
    <row r="67" spans="1:7" x14ac:dyDescent="0.25">
      <c r="A67" s="15">
        <v>550</v>
      </c>
      <c r="B67" s="27" t="s">
        <v>158</v>
      </c>
      <c r="C67" s="40"/>
      <c r="D67" s="40"/>
      <c r="E67" s="40"/>
      <c r="F67" s="40"/>
      <c r="G67" s="40"/>
    </row>
    <row r="68" spans="1:7" x14ac:dyDescent="0.25">
      <c r="A68" s="15">
        <v>560</v>
      </c>
      <c r="B68" s="27" t="s">
        <v>159</v>
      </c>
      <c r="C68" s="40"/>
      <c r="D68" s="40"/>
      <c r="E68" s="40"/>
      <c r="F68" s="40"/>
      <c r="G68" s="40"/>
    </row>
    <row r="69" spans="1:7" x14ac:dyDescent="0.25">
      <c r="A69" s="15">
        <v>570</v>
      </c>
      <c r="B69" s="27" t="s">
        <v>160</v>
      </c>
      <c r="C69" s="44"/>
      <c r="D69" s="40"/>
      <c r="E69" s="40"/>
      <c r="F69" s="43">
        <v>1</v>
      </c>
      <c r="G69" s="44">
        <f t="shared" ref="G69" si="8">+C69*F69</f>
        <v>0</v>
      </c>
    </row>
    <row r="70" spans="1:7" x14ac:dyDescent="0.25">
      <c r="A70" s="15">
        <v>580</v>
      </c>
      <c r="B70" s="47" t="s">
        <v>161</v>
      </c>
      <c r="C70" s="39">
        <f>SUM(C71,C72,C73,C77,C81,C82,C83)</f>
        <v>0</v>
      </c>
      <c r="D70" s="40"/>
      <c r="E70" s="40"/>
      <c r="F70" s="40"/>
      <c r="G70" s="39">
        <f>SUM(G71,G72,G73,G77,G81,G82,G83)</f>
        <v>0</v>
      </c>
    </row>
    <row r="71" spans="1:7" x14ac:dyDescent="0.25">
      <c r="A71" s="15">
        <v>590</v>
      </c>
      <c r="B71" s="27" t="s">
        <v>162</v>
      </c>
      <c r="C71" s="44"/>
      <c r="D71" s="40"/>
      <c r="E71" s="40"/>
      <c r="F71" s="43">
        <v>0.05</v>
      </c>
      <c r="G71" s="44">
        <f t="shared" ref="G71:G73" si="9">+C71*F71</f>
        <v>0</v>
      </c>
    </row>
    <row r="72" spans="1:7" x14ac:dyDescent="0.25">
      <c r="A72" s="15">
        <v>600</v>
      </c>
      <c r="B72" s="27" t="s">
        <v>163</v>
      </c>
      <c r="C72" s="44"/>
      <c r="D72" s="40"/>
      <c r="E72" s="40"/>
      <c r="F72" s="43">
        <v>0.3</v>
      </c>
      <c r="G72" s="44">
        <f t="shared" si="9"/>
        <v>0</v>
      </c>
    </row>
    <row r="73" spans="1:7" x14ac:dyDescent="0.25">
      <c r="A73" s="15">
        <v>610</v>
      </c>
      <c r="B73" s="27" t="s">
        <v>164</v>
      </c>
      <c r="C73" s="117"/>
      <c r="D73" s="40"/>
      <c r="E73" s="40"/>
      <c r="F73" s="118"/>
      <c r="G73" s="117">
        <f t="shared" si="9"/>
        <v>0</v>
      </c>
    </row>
    <row r="74" spans="1:7" x14ac:dyDescent="0.25">
      <c r="A74" s="15">
        <v>620</v>
      </c>
      <c r="B74" s="47" t="s">
        <v>165</v>
      </c>
      <c r="C74" s="40"/>
      <c r="D74" s="40"/>
      <c r="E74" s="40"/>
      <c r="F74" s="40"/>
      <c r="G74" s="40"/>
    </row>
    <row r="75" spans="1:7" x14ac:dyDescent="0.25">
      <c r="A75" s="15">
        <v>630</v>
      </c>
      <c r="B75" s="27" t="s">
        <v>166</v>
      </c>
      <c r="C75" s="40"/>
      <c r="D75" s="40"/>
      <c r="E75" s="40"/>
      <c r="F75" s="40"/>
      <c r="G75" s="40"/>
    </row>
    <row r="76" spans="1:7" x14ac:dyDescent="0.25">
      <c r="A76" s="15">
        <v>640</v>
      </c>
      <c r="B76" s="27" t="s">
        <v>167</v>
      </c>
      <c r="C76" s="40"/>
      <c r="D76" s="40"/>
      <c r="E76" s="40"/>
      <c r="F76" s="40"/>
      <c r="G76" s="40"/>
    </row>
    <row r="77" spans="1:7" x14ac:dyDescent="0.25">
      <c r="A77" s="15">
        <v>650</v>
      </c>
      <c r="B77" s="47" t="s">
        <v>168</v>
      </c>
      <c r="C77" s="39">
        <f>SUM(C78,C79,C80)</f>
        <v>0</v>
      </c>
      <c r="D77" s="40"/>
      <c r="E77" s="40"/>
      <c r="F77" s="40"/>
      <c r="G77" s="39">
        <f>SUM(G78,G79,G80)</f>
        <v>0</v>
      </c>
    </row>
    <row r="78" spans="1:7" x14ac:dyDescent="0.25">
      <c r="A78" s="15">
        <v>660</v>
      </c>
      <c r="B78" s="27" t="s">
        <v>169</v>
      </c>
      <c r="C78" s="44"/>
      <c r="D78" s="40"/>
      <c r="E78" s="40"/>
      <c r="F78" s="43">
        <v>0.05</v>
      </c>
      <c r="G78" s="44">
        <f t="shared" ref="G78:G80" si="10">+C78*F78</f>
        <v>0</v>
      </c>
    </row>
    <row r="79" spans="1:7" x14ac:dyDescent="0.25">
      <c r="A79" s="15">
        <v>670</v>
      </c>
      <c r="B79" s="27" t="s">
        <v>170</v>
      </c>
      <c r="C79" s="44"/>
      <c r="D79" s="40"/>
      <c r="E79" s="40"/>
      <c r="F79" s="43">
        <v>0.3</v>
      </c>
      <c r="G79" s="44">
        <f t="shared" si="10"/>
        <v>0</v>
      </c>
    </row>
    <row r="80" spans="1:7" x14ac:dyDescent="0.25">
      <c r="A80" s="15">
        <v>680</v>
      </c>
      <c r="B80" s="27" t="s">
        <v>171</v>
      </c>
      <c r="C80" s="44"/>
      <c r="D80" s="40"/>
      <c r="E80" s="40"/>
      <c r="F80" s="43">
        <v>0.4</v>
      </c>
      <c r="G80" s="44">
        <f t="shared" si="10"/>
        <v>0</v>
      </c>
    </row>
    <row r="81" spans="1:7" x14ac:dyDescent="0.25">
      <c r="A81" s="15">
        <v>690</v>
      </c>
      <c r="B81" s="27" t="s">
        <v>172</v>
      </c>
      <c r="C81" s="40"/>
      <c r="D81" s="40"/>
      <c r="E81" s="40"/>
      <c r="F81" s="40"/>
      <c r="G81" s="40"/>
    </row>
    <row r="82" spans="1:7" x14ac:dyDescent="0.25">
      <c r="A82" s="15">
        <v>700</v>
      </c>
      <c r="B82" s="27" t="s">
        <v>173</v>
      </c>
      <c r="C82" s="40"/>
      <c r="D82" s="40"/>
      <c r="E82" s="40"/>
      <c r="F82" s="40"/>
      <c r="G82" s="40"/>
    </row>
    <row r="83" spans="1:7" x14ac:dyDescent="0.25">
      <c r="A83" s="15">
        <v>710</v>
      </c>
      <c r="B83" s="27" t="s">
        <v>174</v>
      </c>
      <c r="C83" s="44"/>
      <c r="D83" s="40"/>
      <c r="E83" s="40"/>
      <c r="F83" s="43">
        <v>1</v>
      </c>
      <c r="G83" s="44">
        <f t="shared" ref="G83" si="11">+C83*F83</f>
        <v>0</v>
      </c>
    </row>
    <row r="84" spans="1:7" x14ac:dyDescent="0.25">
      <c r="A84" s="15">
        <v>720</v>
      </c>
      <c r="B84" s="47" t="s">
        <v>175</v>
      </c>
      <c r="C84" s="39">
        <f>SUM(C85:C90,C97:C99)</f>
        <v>0</v>
      </c>
      <c r="D84" s="40"/>
      <c r="E84" s="40"/>
      <c r="F84" s="40"/>
      <c r="G84" s="39">
        <f>SUM(G85:G90,G97:G99)</f>
        <v>0</v>
      </c>
    </row>
    <row r="85" spans="1:7" x14ac:dyDescent="0.25">
      <c r="A85" s="15">
        <v>730</v>
      </c>
      <c r="B85" s="27" t="s">
        <v>176</v>
      </c>
      <c r="C85" s="44"/>
      <c r="D85" s="40"/>
      <c r="E85" s="40"/>
      <c r="F85" s="43"/>
      <c r="G85" s="44">
        <f t="shared" ref="G85:G88" si="12">+C85*F85</f>
        <v>0</v>
      </c>
    </row>
    <row r="86" spans="1:7" x14ac:dyDescent="0.25">
      <c r="A86" s="15">
        <v>740</v>
      </c>
      <c r="B86" s="27" t="s">
        <v>177</v>
      </c>
      <c r="C86" s="44"/>
      <c r="D86" s="40"/>
      <c r="E86" s="40"/>
      <c r="F86" s="152"/>
      <c r="G86" s="44">
        <f t="shared" si="12"/>
        <v>0</v>
      </c>
    </row>
    <row r="87" spans="1:7" x14ac:dyDescent="0.25">
      <c r="A87" s="15">
        <v>750</v>
      </c>
      <c r="B87" s="27" t="s">
        <v>178</v>
      </c>
      <c r="C87" s="44"/>
      <c r="D87" s="40"/>
      <c r="E87" s="40"/>
      <c r="F87" s="43"/>
      <c r="G87" s="44">
        <f t="shared" si="12"/>
        <v>0</v>
      </c>
    </row>
    <row r="88" spans="1:7" x14ac:dyDescent="0.25">
      <c r="A88" s="15">
        <v>760</v>
      </c>
      <c r="B88" s="27" t="s">
        <v>179</v>
      </c>
      <c r="C88" s="44"/>
      <c r="D88" s="40"/>
      <c r="E88" s="40"/>
      <c r="F88" s="152"/>
      <c r="G88" s="44">
        <f t="shared" si="12"/>
        <v>0</v>
      </c>
    </row>
    <row r="89" spans="1:7" x14ac:dyDescent="0.25">
      <c r="A89" s="15">
        <v>770</v>
      </c>
      <c r="B89" s="27" t="s">
        <v>180</v>
      </c>
      <c r="C89" s="44"/>
      <c r="D89" s="40"/>
      <c r="E89" s="40"/>
      <c r="F89" s="152"/>
      <c r="G89" s="44">
        <f>+C89*F89</f>
        <v>0</v>
      </c>
    </row>
    <row r="90" spans="1:7" x14ac:dyDescent="0.25">
      <c r="A90" s="15">
        <v>780</v>
      </c>
      <c r="B90" s="27" t="s">
        <v>181</v>
      </c>
      <c r="C90" s="154">
        <f>SUM(C91,C96)</f>
        <v>0</v>
      </c>
      <c r="D90" s="155"/>
      <c r="E90" s="155"/>
      <c r="F90" s="155"/>
      <c r="G90" s="154">
        <f>SUM(G91,G96)</f>
        <v>0</v>
      </c>
    </row>
    <row r="91" spans="1:7" x14ac:dyDescent="0.25">
      <c r="A91" s="15">
        <v>790</v>
      </c>
      <c r="B91" s="27" t="s">
        <v>182</v>
      </c>
      <c r="C91" s="154">
        <f>SUM(C92:C95)</f>
        <v>0</v>
      </c>
      <c r="D91" s="155"/>
      <c r="E91" s="155"/>
      <c r="F91" s="155"/>
      <c r="G91" s="154">
        <f>SUM(G92:G95)</f>
        <v>0</v>
      </c>
    </row>
    <row r="92" spans="1:7" x14ac:dyDescent="0.25">
      <c r="A92" s="15">
        <v>800</v>
      </c>
      <c r="B92" s="27" t="s">
        <v>183</v>
      </c>
      <c r="C92" s="44"/>
      <c r="D92" s="40"/>
      <c r="E92" s="40"/>
      <c r="F92" s="132"/>
      <c r="G92" s="44">
        <f t="shared" ref="G92:G103" si="13">+C92*F92</f>
        <v>0</v>
      </c>
    </row>
    <row r="93" spans="1:7" x14ac:dyDescent="0.25">
      <c r="A93" s="15">
        <v>810</v>
      </c>
      <c r="B93" s="27" t="s">
        <v>184</v>
      </c>
      <c r="C93" s="44"/>
      <c r="D93" s="40"/>
      <c r="E93" s="40"/>
      <c r="F93" s="132"/>
      <c r="G93" s="44">
        <f t="shared" si="13"/>
        <v>0</v>
      </c>
    </row>
    <row r="94" spans="1:7" x14ac:dyDescent="0.25">
      <c r="A94" s="15">
        <v>820</v>
      </c>
      <c r="B94" s="27" t="s">
        <v>185</v>
      </c>
      <c r="C94" s="44"/>
      <c r="D94" s="40"/>
      <c r="E94" s="40"/>
      <c r="F94" s="132"/>
      <c r="G94" s="44">
        <f t="shared" si="13"/>
        <v>0</v>
      </c>
    </row>
    <row r="95" spans="1:7" x14ac:dyDescent="0.25">
      <c r="A95" s="15">
        <v>830</v>
      </c>
      <c r="B95" s="27" t="s">
        <v>186</v>
      </c>
      <c r="C95" s="44"/>
      <c r="D95" s="40"/>
      <c r="E95" s="40"/>
      <c r="F95" s="132"/>
      <c r="G95" s="44">
        <f t="shared" si="13"/>
        <v>0</v>
      </c>
    </row>
    <row r="96" spans="1:7" x14ac:dyDescent="0.25">
      <c r="A96" s="15">
        <v>840</v>
      </c>
      <c r="B96" s="27" t="s">
        <v>187</v>
      </c>
      <c r="C96" s="44"/>
      <c r="D96" s="40"/>
      <c r="E96" s="40"/>
      <c r="F96" s="132"/>
      <c r="G96" s="44">
        <f t="shared" si="13"/>
        <v>0</v>
      </c>
    </row>
    <row r="97" spans="1:7" x14ac:dyDescent="0.25">
      <c r="A97" s="15">
        <v>850</v>
      </c>
      <c r="B97" s="27" t="s">
        <v>188</v>
      </c>
      <c r="C97" s="44"/>
      <c r="D97" s="40"/>
      <c r="E97" s="40"/>
      <c r="F97" s="132"/>
      <c r="G97" s="44">
        <f t="shared" si="13"/>
        <v>0</v>
      </c>
    </row>
    <row r="98" spans="1:7" x14ac:dyDescent="0.25">
      <c r="A98" s="15">
        <v>860</v>
      </c>
      <c r="B98" s="27" t="s">
        <v>189</v>
      </c>
      <c r="C98" s="44"/>
      <c r="D98" s="40"/>
      <c r="E98" s="40"/>
      <c r="F98" s="132"/>
      <c r="G98" s="44">
        <f t="shared" si="13"/>
        <v>0</v>
      </c>
    </row>
    <row r="99" spans="1:7" x14ac:dyDescent="0.25">
      <c r="A99" s="15">
        <v>870</v>
      </c>
      <c r="B99" s="27" t="s">
        <v>190</v>
      </c>
      <c r="C99" s="44"/>
      <c r="D99" s="40"/>
      <c r="E99" s="40"/>
      <c r="F99" s="132"/>
      <c r="G99" s="44">
        <f t="shared" si="13"/>
        <v>0</v>
      </c>
    </row>
    <row r="100" spans="1:7" x14ac:dyDescent="0.25">
      <c r="A100" s="15">
        <v>880</v>
      </c>
      <c r="B100" s="47" t="s">
        <v>191</v>
      </c>
      <c r="C100" s="39">
        <f>SUM(C101:C103)</f>
        <v>0</v>
      </c>
      <c r="D100" s="40"/>
      <c r="E100" s="40"/>
      <c r="F100" s="40"/>
      <c r="G100" s="39">
        <f>SUM(G101:G103)</f>
        <v>0</v>
      </c>
    </row>
    <row r="101" spans="1:7" x14ac:dyDescent="0.25">
      <c r="A101" s="15">
        <v>890</v>
      </c>
      <c r="B101" s="27" t="s">
        <v>192</v>
      </c>
      <c r="C101" s="44"/>
      <c r="D101" s="40"/>
      <c r="E101" s="40"/>
      <c r="F101" s="43">
        <v>0</v>
      </c>
      <c r="G101" s="44">
        <f t="shared" si="13"/>
        <v>0</v>
      </c>
    </row>
    <row r="102" spans="1:7" x14ac:dyDescent="0.25">
      <c r="A102" s="15">
        <v>900</v>
      </c>
      <c r="B102" s="27" t="s">
        <v>193</v>
      </c>
      <c r="C102" s="44"/>
      <c r="D102" s="40"/>
      <c r="E102" s="40"/>
      <c r="F102" s="43">
        <v>1</v>
      </c>
      <c r="G102" s="44">
        <f t="shared" si="13"/>
        <v>0</v>
      </c>
    </row>
    <row r="103" spans="1:7" x14ac:dyDescent="0.25">
      <c r="A103" s="15">
        <v>910</v>
      </c>
      <c r="B103" s="27" t="s">
        <v>194</v>
      </c>
      <c r="C103" s="44"/>
      <c r="D103" s="40"/>
      <c r="E103" s="40"/>
      <c r="F103" s="43">
        <v>1</v>
      </c>
      <c r="G103" s="44">
        <f t="shared" si="13"/>
        <v>0</v>
      </c>
    </row>
    <row r="104" spans="1:7" x14ac:dyDescent="0.25">
      <c r="A104" s="15">
        <v>920</v>
      </c>
      <c r="B104" s="47" t="s">
        <v>195</v>
      </c>
      <c r="C104" s="39">
        <f>SUM(C105,C114)</f>
        <v>0</v>
      </c>
      <c r="D104" s="137"/>
      <c r="E104" s="137"/>
      <c r="F104" s="40"/>
      <c r="G104" s="39">
        <f>SUM(G105,G114)</f>
        <v>0</v>
      </c>
    </row>
    <row r="105" spans="1:7" x14ac:dyDescent="0.25">
      <c r="A105" s="15">
        <v>930</v>
      </c>
      <c r="B105" s="47" t="s">
        <v>196</v>
      </c>
      <c r="C105" s="39">
        <f>+C106+C107+C108+C110+C112+C113</f>
        <v>0</v>
      </c>
      <c r="D105" s="39">
        <f>+D106+D107+D108+D110+D112+D113</f>
        <v>0</v>
      </c>
      <c r="E105" s="39">
        <f>+E106+E107+E108+E110+E112</f>
        <v>0</v>
      </c>
      <c r="F105" s="40"/>
      <c r="G105" s="39">
        <f>+G106+G107+G108+G110+G112+G113</f>
        <v>0</v>
      </c>
    </row>
    <row r="106" spans="1:7" x14ac:dyDescent="0.25">
      <c r="A106" s="15">
        <v>940</v>
      </c>
      <c r="B106" s="27" t="s">
        <v>197</v>
      </c>
      <c r="C106" s="44"/>
      <c r="D106" s="44"/>
      <c r="E106" s="44"/>
      <c r="F106" s="43">
        <v>0</v>
      </c>
      <c r="G106" s="44">
        <f t="shared" ref="G106:G124" si="14">+C106*F106</f>
        <v>0</v>
      </c>
    </row>
    <row r="107" spans="1:7" x14ac:dyDescent="0.25">
      <c r="A107" s="15">
        <v>950</v>
      </c>
      <c r="B107" s="27" t="s">
        <v>132</v>
      </c>
      <c r="C107" s="44"/>
      <c r="D107" s="44"/>
      <c r="E107" s="44"/>
      <c r="F107" s="43">
        <v>0</v>
      </c>
      <c r="G107" s="44">
        <f t="shared" si="14"/>
        <v>0</v>
      </c>
    </row>
    <row r="108" spans="1:7" x14ac:dyDescent="0.25">
      <c r="A108" s="15">
        <v>960</v>
      </c>
      <c r="B108" s="27" t="s">
        <v>198</v>
      </c>
      <c r="C108" s="44"/>
      <c r="D108" s="44"/>
      <c r="E108" s="44"/>
      <c r="F108" s="43">
        <v>0</v>
      </c>
      <c r="G108" s="44">
        <f t="shared" si="14"/>
        <v>0</v>
      </c>
    </row>
    <row r="109" spans="1:7" x14ac:dyDescent="0.25">
      <c r="A109" s="15">
        <v>970</v>
      </c>
      <c r="B109" s="27" t="s">
        <v>199</v>
      </c>
      <c r="C109" s="40"/>
      <c r="D109" s="40"/>
      <c r="E109" s="40"/>
      <c r="F109" s="40"/>
      <c r="G109" s="40"/>
    </row>
    <row r="110" spans="1:7" x14ac:dyDescent="0.25">
      <c r="A110" s="15">
        <v>980</v>
      </c>
      <c r="B110" s="27" t="s">
        <v>200</v>
      </c>
      <c r="C110" s="44"/>
      <c r="D110" s="44"/>
      <c r="E110" s="44"/>
      <c r="F110" s="43">
        <v>0</v>
      </c>
      <c r="G110" s="44">
        <f t="shared" si="14"/>
        <v>0</v>
      </c>
    </row>
    <row r="111" spans="1:7" x14ac:dyDescent="0.25">
      <c r="A111" s="15">
        <v>990</v>
      </c>
      <c r="B111" s="27" t="s">
        <v>201</v>
      </c>
      <c r="C111" s="40"/>
      <c r="D111" s="40"/>
      <c r="E111" s="40"/>
      <c r="F111" s="40"/>
      <c r="G111" s="40"/>
    </row>
    <row r="112" spans="1:7" x14ac:dyDescent="0.25">
      <c r="A112" s="15">
        <v>1000</v>
      </c>
      <c r="B112" s="27" t="s">
        <v>202</v>
      </c>
      <c r="C112" s="44"/>
      <c r="D112" s="44"/>
      <c r="E112" s="44"/>
      <c r="F112" s="43">
        <v>0</v>
      </c>
      <c r="G112" s="44">
        <f t="shared" si="14"/>
        <v>0</v>
      </c>
    </row>
    <row r="113" spans="1:7" x14ac:dyDescent="0.25">
      <c r="A113" s="15">
        <v>1010</v>
      </c>
      <c r="B113" s="27" t="s">
        <v>203</v>
      </c>
      <c r="C113" s="44"/>
      <c r="D113" s="44"/>
      <c r="E113" s="40"/>
      <c r="F113" s="43">
        <v>0</v>
      </c>
      <c r="G113" s="44">
        <f t="shared" si="14"/>
        <v>0</v>
      </c>
    </row>
    <row r="114" spans="1:7" x14ac:dyDescent="0.25">
      <c r="A114" s="15">
        <v>1020</v>
      </c>
      <c r="B114" s="47" t="s">
        <v>204</v>
      </c>
      <c r="C114" s="39">
        <f>+C115+C116+C117+C119+C121+C122</f>
        <v>0</v>
      </c>
      <c r="D114" s="44"/>
      <c r="E114" s="39">
        <f>SUM(E115:E121)</f>
        <v>0</v>
      </c>
      <c r="F114" s="40"/>
      <c r="G114" s="39">
        <f>+G115+G116+G117+G119+G121+G122</f>
        <v>0</v>
      </c>
    </row>
    <row r="115" spans="1:7" x14ac:dyDescent="0.25">
      <c r="A115" s="15">
        <v>1030</v>
      </c>
      <c r="B115" s="27" t="s">
        <v>197</v>
      </c>
      <c r="C115" s="44"/>
      <c r="D115" s="44"/>
      <c r="E115" s="44"/>
      <c r="F115" s="43">
        <v>0</v>
      </c>
      <c r="G115" s="44">
        <f t="shared" si="14"/>
        <v>0</v>
      </c>
    </row>
    <row r="116" spans="1:7" x14ac:dyDescent="0.25">
      <c r="A116" s="15">
        <v>1040</v>
      </c>
      <c r="B116" s="27" t="s">
        <v>205</v>
      </c>
      <c r="C116" s="44"/>
      <c r="D116" s="44"/>
      <c r="E116" s="44"/>
      <c r="F116" s="43">
        <v>7.0000000000000007E-2</v>
      </c>
      <c r="G116" s="44">
        <f t="shared" si="14"/>
        <v>0</v>
      </c>
    </row>
    <row r="117" spans="1:7" x14ac:dyDescent="0.25">
      <c r="A117" s="15">
        <v>1050</v>
      </c>
      <c r="B117" s="27" t="s">
        <v>198</v>
      </c>
      <c r="C117" s="44"/>
      <c r="D117" s="44"/>
      <c r="E117" s="44"/>
      <c r="F117" s="43">
        <v>0.15</v>
      </c>
      <c r="G117" s="44">
        <f t="shared" si="14"/>
        <v>0</v>
      </c>
    </row>
    <row r="118" spans="1:7" x14ac:dyDescent="0.25">
      <c r="A118" s="15">
        <v>1060</v>
      </c>
      <c r="B118" s="27" t="s">
        <v>206</v>
      </c>
      <c r="C118" s="40"/>
      <c r="D118" s="40"/>
      <c r="E118" s="40"/>
      <c r="F118" s="40"/>
      <c r="G118" s="40"/>
    </row>
    <row r="119" spans="1:7" x14ac:dyDescent="0.25">
      <c r="A119" s="15">
        <v>1070</v>
      </c>
      <c r="B119" s="27" t="s">
        <v>200</v>
      </c>
      <c r="C119" s="44"/>
      <c r="D119" s="44"/>
      <c r="E119" s="44"/>
      <c r="F119" s="43">
        <v>0.3</v>
      </c>
      <c r="G119" s="44">
        <f t="shared" si="14"/>
        <v>0</v>
      </c>
    </row>
    <row r="120" spans="1:7" x14ac:dyDescent="0.25">
      <c r="A120" s="15">
        <v>1080</v>
      </c>
      <c r="B120" s="27" t="s">
        <v>207</v>
      </c>
      <c r="C120" s="40"/>
      <c r="D120" s="40"/>
      <c r="E120" s="40"/>
      <c r="F120" s="40"/>
      <c r="G120" s="40"/>
    </row>
    <row r="121" spans="1:7" x14ac:dyDescent="0.25">
      <c r="A121" s="15">
        <v>1090</v>
      </c>
      <c r="B121" s="27" t="s">
        <v>202</v>
      </c>
      <c r="C121" s="44"/>
      <c r="D121" s="44"/>
      <c r="E121" s="44"/>
      <c r="F121" s="43">
        <v>0.5</v>
      </c>
      <c r="G121" s="44">
        <f t="shared" si="14"/>
        <v>0</v>
      </c>
    </row>
    <row r="122" spans="1:7" x14ac:dyDescent="0.25">
      <c r="A122" s="15">
        <v>1100</v>
      </c>
      <c r="B122" s="47" t="s">
        <v>203</v>
      </c>
      <c r="C122" s="48">
        <f>SUM(C123:C124)</f>
        <v>0</v>
      </c>
      <c r="D122" s="44"/>
      <c r="E122" s="40"/>
      <c r="F122" s="40"/>
      <c r="G122" s="39">
        <f>SUM(G123:G124)</f>
        <v>0</v>
      </c>
    </row>
    <row r="123" spans="1:7" x14ac:dyDescent="0.25">
      <c r="A123" s="15">
        <v>1110</v>
      </c>
      <c r="B123" s="27" t="s">
        <v>208</v>
      </c>
      <c r="C123" s="44"/>
      <c r="D123" s="44"/>
      <c r="E123" s="40"/>
      <c r="F123" s="43">
        <v>0.25</v>
      </c>
      <c r="G123" s="44">
        <f t="shared" si="14"/>
        <v>0</v>
      </c>
    </row>
    <row r="124" spans="1:7" x14ac:dyDescent="0.25">
      <c r="A124" s="15">
        <v>1120</v>
      </c>
      <c r="B124" s="27" t="s">
        <v>209</v>
      </c>
      <c r="C124" s="44"/>
      <c r="D124" s="44"/>
      <c r="E124" s="40"/>
      <c r="F124" s="43">
        <v>1</v>
      </c>
      <c r="G124" s="44">
        <f t="shared" si="14"/>
        <v>0</v>
      </c>
    </row>
    <row r="125" spans="1:7" x14ac:dyDescent="0.25">
      <c r="A125" s="15">
        <v>1130</v>
      </c>
      <c r="B125" s="27" t="s">
        <v>210</v>
      </c>
      <c r="C125" s="117"/>
      <c r="D125" s="117"/>
      <c r="E125" s="117"/>
      <c r="F125" s="117"/>
      <c r="G125" s="44"/>
    </row>
    <row r="126" spans="1:7" x14ac:dyDescent="0.25">
      <c r="A126" s="169" t="s">
        <v>211</v>
      </c>
      <c r="B126" s="170"/>
      <c r="C126" s="188"/>
      <c r="D126" s="188"/>
      <c r="E126" s="188"/>
      <c r="F126" s="188"/>
      <c r="G126" s="188"/>
    </row>
    <row r="127" spans="1:7" x14ac:dyDescent="0.25">
      <c r="A127" s="15">
        <v>1140</v>
      </c>
      <c r="B127" s="27" t="s">
        <v>212</v>
      </c>
      <c r="C127" s="27"/>
      <c r="D127" s="26"/>
      <c r="E127" s="26"/>
      <c r="F127" s="26"/>
      <c r="G127" s="26"/>
    </row>
    <row r="128" spans="1:7" x14ac:dyDescent="0.25">
      <c r="A128" s="15">
        <v>1150</v>
      </c>
      <c r="B128" s="27" t="s">
        <v>213</v>
      </c>
      <c r="C128" s="28"/>
      <c r="D128" s="26"/>
      <c r="E128" s="26"/>
      <c r="F128" s="26"/>
      <c r="G128" s="26"/>
    </row>
    <row r="129" spans="1:7" x14ac:dyDescent="0.25">
      <c r="A129" s="15">
        <v>1160</v>
      </c>
      <c r="B129" s="27" t="s">
        <v>214</v>
      </c>
      <c r="C129" s="28"/>
      <c r="D129" s="26"/>
      <c r="E129" s="26"/>
      <c r="F129" s="26"/>
      <c r="G129" s="26"/>
    </row>
    <row r="130" spans="1:7" x14ac:dyDescent="0.25">
      <c r="A130" s="15">
        <v>1170</v>
      </c>
      <c r="B130" s="27" t="s">
        <v>215</v>
      </c>
      <c r="C130" s="27"/>
      <c r="D130" s="26"/>
      <c r="E130" s="26"/>
      <c r="F130" s="26"/>
      <c r="G130" s="26"/>
    </row>
    <row r="131" spans="1:7" x14ac:dyDescent="0.25">
      <c r="A131" s="169" t="s">
        <v>216</v>
      </c>
      <c r="B131" s="170"/>
      <c r="C131" s="188"/>
      <c r="D131" s="188"/>
      <c r="E131" s="188"/>
      <c r="F131" s="188"/>
      <c r="G131" s="188"/>
    </row>
    <row r="132" spans="1:7" x14ac:dyDescent="0.25">
      <c r="A132" s="15">
        <v>1180</v>
      </c>
      <c r="B132" s="27" t="s">
        <v>217</v>
      </c>
      <c r="C132" s="27"/>
      <c r="D132" s="26"/>
      <c r="E132" s="26"/>
      <c r="F132" s="27"/>
      <c r="G132" s="27"/>
    </row>
    <row r="133" spans="1:7" x14ac:dyDescent="0.25">
      <c r="A133" s="15">
        <v>1190</v>
      </c>
      <c r="B133" s="27" t="s">
        <v>218</v>
      </c>
      <c r="C133" s="27"/>
      <c r="D133" s="26"/>
      <c r="E133" s="26"/>
      <c r="F133" s="27"/>
      <c r="G133" s="27"/>
    </row>
    <row r="134" spans="1:7" x14ac:dyDescent="0.25">
      <c r="A134" s="15">
        <v>1200</v>
      </c>
      <c r="B134" s="27" t="s">
        <v>219</v>
      </c>
      <c r="C134" s="27"/>
      <c r="D134" s="26"/>
      <c r="E134" s="26"/>
      <c r="F134" s="27"/>
      <c r="G134" s="27"/>
    </row>
    <row r="135" spans="1:7" x14ac:dyDescent="0.25">
      <c r="A135" s="15">
        <v>1210</v>
      </c>
      <c r="B135" s="27" t="s">
        <v>220</v>
      </c>
      <c r="C135" s="27"/>
      <c r="D135" s="26"/>
      <c r="E135" s="26"/>
      <c r="F135" s="27"/>
      <c r="G135" s="27"/>
    </row>
    <row r="136" spans="1:7" x14ac:dyDescent="0.25">
      <c r="A136" s="169" t="s">
        <v>221</v>
      </c>
      <c r="B136" s="170"/>
      <c r="C136" s="188"/>
      <c r="D136" s="188"/>
      <c r="E136" s="188"/>
      <c r="F136" s="188"/>
      <c r="G136" s="188"/>
    </row>
    <row r="137" spans="1:7" x14ac:dyDescent="0.25">
      <c r="A137" s="15">
        <v>1220</v>
      </c>
      <c r="B137" s="27" t="s">
        <v>222</v>
      </c>
      <c r="C137" s="28"/>
      <c r="D137" s="26"/>
      <c r="E137" s="26"/>
      <c r="F137" s="27"/>
      <c r="G137" s="27"/>
    </row>
    <row r="138" spans="1:7" x14ac:dyDescent="0.25">
      <c r="A138" s="15">
        <v>1230</v>
      </c>
      <c r="B138" s="27" t="s">
        <v>223</v>
      </c>
      <c r="C138" s="28"/>
      <c r="D138" s="26"/>
      <c r="E138" s="26"/>
      <c r="F138" s="27"/>
      <c r="G138" s="27"/>
    </row>
    <row r="139" spans="1:7" x14ac:dyDescent="0.25">
      <c r="A139" s="15">
        <v>1240</v>
      </c>
      <c r="B139" s="27" t="s">
        <v>224</v>
      </c>
      <c r="C139" s="28"/>
      <c r="D139" s="26"/>
      <c r="E139" s="26"/>
      <c r="F139" s="27"/>
      <c r="G139" s="27"/>
    </row>
    <row r="140" spans="1:7" x14ac:dyDescent="0.25">
      <c r="A140" s="15">
        <v>1250</v>
      </c>
      <c r="B140" s="27" t="s">
        <v>225</v>
      </c>
      <c r="C140" s="28"/>
      <c r="D140" s="26"/>
      <c r="E140" s="26"/>
      <c r="F140" s="27"/>
      <c r="G140" s="27"/>
    </row>
    <row r="141" spans="1:7" x14ac:dyDescent="0.25">
      <c r="A141" s="15">
        <v>1260</v>
      </c>
      <c r="B141" s="27" t="s">
        <v>226</v>
      </c>
      <c r="C141" s="27"/>
      <c r="D141" s="26"/>
      <c r="E141" s="26"/>
      <c r="F141" s="26"/>
      <c r="G141" s="26"/>
    </row>
    <row r="142" spans="1:7" x14ac:dyDescent="0.25">
      <c r="A142" s="15">
        <v>1270</v>
      </c>
      <c r="B142" s="27" t="s">
        <v>227</v>
      </c>
      <c r="C142" s="27"/>
      <c r="D142" s="26"/>
      <c r="E142" s="26"/>
      <c r="F142" s="26"/>
      <c r="G142" s="26"/>
    </row>
    <row r="143" spans="1:7" x14ac:dyDescent="0.25">
      <c r="A143" s="15">
        <v>1280</v>
      </c>
      <c r="B143" s="27" t="s">
        <v>228</v>
      </c>
      <c r="C143" s="26"/>
      <c r="D143" s="26"/>
      <c r="E143" s="26"/>
      <c r="F143" s="26"/>
      <c r="G143" s="26"/>
    </row>
    <row r="144" spans="1:7" x14ac:dyDescent="0.25">
      <c r="A144" s="169" t="s">
        <v>229</v>
      </c>
      <c r="B144" s="170"/>
      <c r="C144" s="188"/>
      <c r="D144" s="188"/>
      <c r="E144" s="188"/>
      <c r="F144" s="188"/>
      <c r="G144" s="188"/>
    </row>
    <row r="145" spans="1:7" x14ac:dyDescent="0.25">
      <c r="A145" s="15">
        <v>1290</v>
      </c>
      <c r="B145" s="27" t="s">
        <v>230</v>
      </c>
      <c r="C145" s="26"/>
      <c r="D145" s="26"/>
      <c r="E145" s="26"/>
      <c r="F145" s="26"/>
      <c r="G145" s="26"/>
    </row>
    <row r="146" spans="1:7" x14ac:dyDescent="0.25">
      <c r="A146" s="15">
        <v>1300</v>
      </c>
      <c r="B146" s="27" t="s">
        <v>231</v>
      </c>
      <c r="C146" s="26"/>
      <c r="D146" s="26"/>
      <c r="E146" s="26"/>
      <c r="F146" s="26"/>
      <c r="G146" s="26"/>
    </row>
    <row r="147" spans="1:7" x14ac:dyDescent="0.25">
      <c r="A147" s="15">
        <v>1310</v>
      </c>
      <c r="B147" s="27" t="s">
        <v>232</v>
      </c>
      <c r="C147" s="26"/>
      <c r="D147" s="26"/>
      <c r="E147" s="26"/>
      <c r="F147" s="26"/>
      <c r="G147" s="26"/>
    </row>
    <row r="148" spans="1:7" x14ac:dyDescent="0.25">
      <c r="A148" s="15">
        <v>1320</v>
      </c>
      <c r="B148" s="27" t="s">
        <v>233</v>
      </c>
      <c r="C148" s="26"/>
      <c r="D148" s="26"/>
      <c r="E148" s="26"/>
      <c r="F148" s="26"/>
      <c r="G148" s="26"/>
    </row>
    <row r="149" spans="1:7" x14ac:dyDescent="0.25">
      <c r="A149" s="15">
        <v>1330</v>
      </c>
      <c r="B149" s="27" t="s">
        <v>234</v>
      </c>
      <c r="C149" s="26"/>
      <c r="D149" s="26"/>
      <c r="E149" s="26"/>
      <c r="F149" s="26"/>
      <c r="G149" s="26"/>
    </row>
    <row r="150" spans="1:7" x14ac:dyDescent="0.25">
      <c r="A150" s="15">
        <v>1340</v>
      </c>
      <c r="B150" s="27" t="s">
        <v>235</v>
      </c>
      <c r="C150" s="26"/>
      <c r="D150" s="26"/>
      <c r="E150" s="26"/>
      <c r="F150" s="26"/>
      <c r="G150" s="26"/>
    </row>
    <row r="151" spans="1:7" x14ac:dyDescent="0.25">
      <c r="A151" s="15">
        <v>1350</v>
      </c>
      <c r="B151" s="27" t="s">
        <v>236</v>
      </c>
      <c r="C151" s="26"/>
      <c r="D151" s="26"/>
      <c r="E151" s="26"/>
      <c r="F151" s="26"/>
      <c r="G151" s="26"/>
    </row>
    <row r="152" spans="1:7" x14ac:dyDescent="0.25">
      <c r="A152" s="15">
        <v>1360</v>
      </c>
      <c r="B152" s="27" t="s">
        <v>237</v>
      </c>
      <c r="C152" s="26"/>
      <c r="D152" s="26"/>
      <c r="E152" s="26"/>
      <c r="F152" s="26"/>
      <c r="G152" s="26"/>
    </row>
    <row r="153" spans="1:7" x14ac:dyDescent="0.25">
      <c r="A153" s="15">
        <v>1370</v>
      </c>
      <c r="B153" s="27" t="s">
        <v>238</v>
      </c>
      <c r="C153" s="27"/>
      <c r="D153" s="26"/>
      <c r="E153" s="26"/>
      <c r="F153" s="27"/>
      <c r="G153" s="27"/>
    </row>
    <row r="154" spans="1:7" x14ac:dyDescent="0.25">
      <c r="A154" s="15">
        <v>1380</v>
      </c>
      <c r="B154" s="27" t="s">
        <v>239</v>
      </c>
      <c r="C154" s="27"/>
      <c r="D154" s="26"/>
      <c r="E154" s="26"/>
      <c r="F154" s="27"/>
      <c r="G154" s="27"/>
    </row>
    <row r="155" spans="1:7" x14ac:dyDescent="0.25">
      <c r="A155" s="15">
        <v>1390</v>
      </c>
      <c r="B155" s="27" t="s">
        <v>240</v>
      </c>
      <c r="C155" s="26"/>
      <c r="D155" s="26"/>
      <c r="E155" s="26"/>
      <c r="F155" s="26"/>
      <c r="G155" s="26"/>
    </row>
    <row r="157" spans="1:7" s="1" customFormat="1" ht="12.75" x14ac:dyDescent="0.2">
      <c r="B157" s="29" t="s">
        <v>87</v>
      </c>
      <c r="C157" s="30"/>
      <c r="D157" s="30"/>
      <c r="E157" s="30"/>
      <c r="F157" s="30"/>
      <c r="G157" s="30"/>
    </row>
    <row r="158" spans="1:7" s="1" customFormat="1" ht="12.75" x14ac:dyDescent="0.2">
      <c r="B158" s="31" t="s">
        <v>88</v>
      </c>
      <c r="C158" s="32"/>
      <c r="D158" s="32"/>
      <c r="E158" s="32"/>
      <c r="F158" s="32"/>
      <c r="G158" s="32"/>
    </row>
    <row r="159" spans="1:7" s="1" customFormat="1" ht="12.75" x14ac:dyDescent="0.2">
      <c r="B159" s="32"/>
      <c r="C159" s="32"/>
    </row>
    <row r="160" spans="1:7" s="1" customFormat="1" ht="12.75" x14ac:dyDescent="0.2">
      <c r="B160" s="29" t="s">
        <v>87</v>
      </c>
      <c r="C160" s="30"/>
      <c r="D160" s="30"/>
      <c r="E160" s="30"/>
      <c r="F160" s="30"/>
      <c r="G160" s="30"/>
    </row>
    <row r="161" spans="2:8" s="1" customFormat="1" ht="12.75" x14ac:dyDescent="0.2">
      <c r="B161" s="31" t="s">
        <v>88</v>
      </c>
      <c r="C161" s="32"/>
      <c r="D161" s="32"/>
      <c r="E161" s="32"/>
      <c r="F161" s="32"/>
      <c r="G161" s="32"/>
      <c r="H161" s="32"/>
    </row>
  </sheetData>
  <sheetProtection formatCells="0" formatColumns="0" formatRows="0" insertColumns="0" insertRows="0" insertHyperlinks="0" deleteColumns="0" deleteRows="0" sort="0" autoFilter="0" pivotTables="0"/>
  <mergeCells count="16">
    <mergeCell ref="D8:E8"/>
    <mergeCell ref="A4:B4"/>
    <mergeCell ref="C4:E4"/>
    <mergeCell ref="D5:E5"/>
    <mergeCell ref="D6:E6"/>
    <mergeCell ref="D7:E7"/>
    <mergeCell ref="A126:G126"/>
    <mergeCell ref="A131:G131"/>
    <mergeCell ref="A136:G136"/>
    <mergeCell ref="A144:G144"/>
    <mergeCell ref="A10:B11"/>
    <mergeCell ref="C10:C11"/>
    <mergeCell ref="D10:D11"/>
    <mergeCell ref="E10:E11"/>
    <mergeCell ref="F10:F11"/>
    <mergeCell ref="G10:G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showGridLines="0" zoomScale="80" zoomScaleNormal="80" workbookViewId="0">
      <selection activeCell="B39" sqref="B39:C39"/>
    </sheetView>
  </sheetViews>
  <sheetFormatPr defaultColWidth="9.140625" defaultRowHeight="15" x14ac:dyDescent="0.25"/>
  <cols>
    <col min="1" max="1" width="8.42578125" style="91" customWidth="1"/>
    <col min="2" max="2" width="149.28515625" style="91" bestFit="1" customWidth="1"/>
    <col min="3" max="3" width="13.140625" style="91" customWidth="1"/>
    <col min="4" max="5" width="10" style="91" customWidth="1"/>
    <col min="6" max="6" width="10.28515625" style="91" customWidth="1"/>
    <col min="7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I2" s="4"/>
      <c r="J2" s="4"/>
      <c r="K2" s="4"/>
    </row>
    <row r="3" spans="1:17" s="1" customFormat="1" ht="12.75" x14ac:dyDescent="0.2"/>
    <row r="4" spans="1:17" s="5" customFormat="1" x14ac:dyDescent="0.25">
      <c r="A4" s="174" t="s">
        <v>241</v>
      </c>
      <c r="B4" s="176"/>
      <c r="C4" s="177" t="s">
        <v>242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9" customHeight="1" x14ac:dyDescent="0.25">
      <c r="A10" s="181" t="s">
        <v>244</v>
      </c>
      <c r="B10" s="183"/>
      <c r="C10" s="192" t="s">
        <v>102</v>
      </c>
      <c r="D10" s="192" t="s">
        <v>103</v>
      </c>
      <c r="E10" s="192" t="s">
        <v>104</v>
      </c>
      <c r="F10" s="192" t="s">
        <v>14</v>
      </c>
      <c r="G10" s="192" t="s">
        <v>105</v>
      </c>
    </row>
    <row r="11" spans="1:17" ht="48.75" customHeight="1" x14ac:dyDescent="0.25">
      <c r="A11" s="190"/>
      <c r="B11" s="191"/>
      <c r="C11" s="193"/>
      <c r="D11" s="193"/>
      <c r="E11" s="193"/>
      <c r="F11" s="194"/>
      <c r="G11" s="193"/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24</v>
      </c>
      <c r="G12" s="15" t="s">
        <v>26</v>
      </c>
    </row>
    <row r="13" spans="1:17" x14ac:dyDescent="0.25">
      <c r="A13" s="15" t="s">
        <v>16</v>
      </c>
      <c r="B13" s="47" t="s">
        <v>106</v>
      </c>
      <c r="C13" s="39">
        <f>SUM(C14,C104)</f>
        <v>0</v>
      </c>
      <c r="D13" s="40"/>
      <c r="E13" s="40"/>
      <c r="F13" s="40"/>
      <c r="G13" s="39">
        <f>SUM(G14,G104,G125)</f>
        <v>0</v>
      </c>
    </row>
    <row r="14" spans="1:17" x14ac:dyDescent="0.25">
      <c r="A14" s="15" t="s">
        <v>20</v>
      </c>
      <c r="B14" s="47" t="s">
        <v>107</v>
      </c>
      <c r="C14" s="39">
        <f>SUM(C15,C24,C33,C39,C58,C84,C100)</f>
        <v>0</v>
      </c>
      <c r="D14" s="40"/>
      <c r="E14" s="40"/>
      <c r="F14" s="40"/>
      <c r="G14" s="39">
        <f>SUM(G15,G24,G33,G39,G58,G84,G100)</f>
        <v>0</v>
      </c>
    </row>
    <row r="15" spans="1:17" x14ac:dyDescent="0.25">
      <c r="A15" s="15" t="s">
        <v>17</v>
      </c>
      <c r="B15" s="47" t="s">
        <v>108</v>
      </c>
      <c r="C15" s="39">
        <f>SUM(C16,C17,C20,C21,C22,C23)</f>
        <v>0</v>
      </c>
      <c r="D15" s="40"/>
      <c r="E15" s="40"/>
      <c r="F15" s="40"/>
      <c r="G15" s="39">
        <f>SUM(G16,G17,G20,G21,G22,G23)</f>
        <v>0</v>
      </c>
    </row>
    <row r="16" spans="1:17" x14ac:dyDescent="0.25">
      <c r="A16" s="15" t="s">
        <v>18</v>
      </c>
      <c r="B16" s="27" t="s">
        <v>109</v>
      </c>
      <c r="C16" s="42"/>
      <c r="D16" s="40"/>
      <c r="E16" s="40"/>
      <c r="F16" s="43">
        <v>1</v>
      </c>
      <c r="G16" s="44">
        <f>+C16*F16</f>
        <v>0</v>
      </c>
    </row>
    <row r="17" spans="1:7" x14ac:dyDescent="0.25">
      <c r="A17" s="15" t="s">
        <v>24</v>
      </c>
      <c r="B17" s="47" t="s">
        <v>110</v>
      </c>
      <c r="C17" s="39">
        <f>SUM(C18,C19)</f>
        <v>0</v>
      </c>
      <c r="D17" s="40"/>
      <c r="E17" s="40"/>
      <c r="F17" s="40"/>
      <c r="G17" s="39">
        <f>SUM(G18,G19)</f>
        <v>0</v>
      </c>
    </row>
    <row r="18" spans="1:7" x14ac:dyDescent="0.25">
      <c r="A18" s="15" t="s">
        <v>26</v>
      </c>
      <c r="B18" s="27" t="s">
        <v>111</v>
      </c>
      <c r="C18" s="42"/>
      <c r="D18" s="40"/>
      <c r="E18" s="40"/>
      <c r="F18" s="45">
        <v>0.15</v>
      </c>
      <c r="G18" s="44">
        <f t="shared" ref="G18:G20" si="0">+C18*F18</f>
        <v>0</v>
      </c>
    </row>
    <row r="19" spans="1:7" x14ac:dyDescent="0.25">
      <c r="A19" s="15" t="s">
        <v>28</v>
      </c>
      <c r="B19" s="27" t="s">
        <v>112</v>
      </c>
      <c r="C19" s="42"/>
      <c r="D19" s="40"/>
      <c r="E19" s="40"/>
      <c r="F19" s="45">
        <v>0.2</v>
      </c>
      <c r="G19" s="44">
        <f t="shared" si="0"/>
        <v>0</v>
      </c>
    </row>
    <row r="20" spans="1:7" x14ac:dyDescent="0.25">
      <c r="A20" s="15" t="s">
        <v>30</v>
      </c>
      <c r="B20" s="27" t="s">
        <v>113</v>
      </c>
      <c r="C20" s="42"/>
      <c r="D20" s="40"/>
      <c r="E20" s="40"/>
      <c r="F20" s="45">
        <v>0.05</v>
      </c>
      <c r="G20" s="44">
        <f t="shared" si="0"/>
        <v>0</v>
      </c>
    </row>
    <row r="21" spans="1:7" x14ac:dyDescent="0.25">
      <c r="A21" s="15" t="s">
        <v>32</v>
      </c>
      <c r="B21" s="27" t="s">
        <v>114</v>
      </c>
      <c r="C21" s="40"/>
      <c r="D21" s="40"/>
      <c r="E21" s="40"/>
      <c r="F21" s="40"/>
      <c r="G21" s="40"/>
    </row>
    <row r="22" spans="1:7" x14ac:dyDescent="0.25">
      <c r="A22" s="15">
        <v>100</v>
      </c>
      <c r="B22" s="27" t="s">
        <v>115</v>
      </c>
      <c r="C22" s="40"/>
      <c r="D22" s="40"/>
      <c r="E22" s="40"/>
      <c r="F22" s="40"/>
      <c r="G22" s="40"/>
    </row>
    <row r="23" spans="1:7" x14ac:dyDescent="0.25">
      <c r="A23" s="15">
        <v>110</v>
      </c>
      <c r="B23" s="27" t="s">
        <v>116</v>
      </c>
      <c r="C23" s="46"/>
      <c r="D23" s="40"/>
      <c r="E23" s="40"/>
      <c r="F23" s="45">
        <v>0.1</v>
      </c>
      <c r="G23" s="44">
        <f>+C23*F23</f>
        <v>0</v>
      </c>
    </row>
    <row r="24" spans="1:7" x14ac:dyDescent="0.25">
      <c r="A24" s="15">
        <v>120</v>
      </c>
      <c r="B24" s="47" t="s">
        <v>117</v>
      </c>
      <c r="C24" s="39">
        <f>SUM(C25,C28,C31)</f>
        <v>0</v>
      </c>
      <c r="D24" s="40"/>
      <c r="E24" s="40"/>
      <c r="F24" s="40"/>
      <c r="G24" s="39">
        <f>SUM(G25,G28,G31)</f>
        <v>0</v>
      </c>
    </row>
    <row r="25" spans="1:7" x14ac:dyDescent="0.25">
      <c r="A25" s="15">
        <v>130</v>
      </c>
      <c r="B25" s="47" t="s">
        <v>118</v>
      </c>
      <c r="C25" s="39">
        <f>SUM(C26,C27)</f>
        <v>0</v>
      </c>
      <c r="D25" s="40"/>
      <c r="E25" s="40"/>
      <c r="F25" s="40"/>
      <c r="G25" s="39">
        <f>SUM(G26,G27)</f>
        <v>0</v>
      </c>
    </row>
    <row r="26" spans="1:7" x14ac:dyDescent="0.25">
      <c r="A26" s="15">
        <v>140</v>
      </c>
      <c r="B26" s="27" t="s">
        <v>119</v>
      </c>
      <c r="C26" s="44"/>
      <c r="D26" s="40"/>
      <c r="E26" s="40"/>
      <c r="F26" s="44">
        <v>0.05</v>
      </c>
      <c r="G26" s="44">
        <f t="shared" ref="G26:G27" si="1">+C26*F26</f>
        <v>0</v>
      </c>
    </row>
    <row r="27" spans="1:7" x14ac:dyDescent="0.25">
      <c r="A27" s="15">
        <v>150</v>
      </c>
      <c r="B27" s="27" t="s">
        <v>120</v>
      </c>
      <c r="C27" s="44"/>
      <c r="D27" s="40"/>
      <c r="E27" s="40"/>
      <c r="F27" s="44">
        <v>0.25</v>
      </c>
      <c r="G27" s="44">
        <f t="shared" si="1"/>
        <v>0</v>
      </c>
    </row>
    <row r="28" spans="1:7" x14ac:dyDescent="0.25">
      <c r="A28" s="15">
        <v>160</v>
      </c>
      <c r="B28" s="47" t="s">
        <v>121</v>
      </c>
      <c r="C28" s="40"/>
      <c r="D28" s="40"/>
      <c r="E28" s="40"/>
      <c r="F28" s="40"/>
      <c r="G28" s="40"/>
    </row>
    <row r="29" spans="1:7" x14ac:dyDescent="0.25">
      <c r="A29" s="15">
        <v>170</v>
      </c>
      <c r="B29" s="27" t="s">
        <v>122</v>
      </c>
      <c r="C29" s="40"/>
      <c r="D29" s="40"/>
      <c r="E29" s="40"/>
      <c r="F29" s="40"/>
      <c r="G29" s="40"/>
    </row>
    <row r="30" spans="1:7" x14ac:dyDescent="0.25">
      <c r="A30" s="15">
        <v>180</v>
      </c>
      <c r="B30" s="27" t="s">
        <v>123</v>
      </c>
      <c r="C30" s="40"/>
      <c r="D30" s="40"/>
      <c r="E30" s="40"/>
      <c r="F30" s="40"/>
      <c r="G30" s="40"/>
    </row>
    <row r="31" spans="1:7" x14ac:dyDescent="0.25">
      <c r="A31" s="15">
        <v>190</v>
      </c>
      <c r="B31" s="27" t="s">
        <v>124</v>
      </c>
      <c r="C31" s="44"/>
      <c r="D31" s="40"/>
      <c r="E31" s="40"/>
      <c r="F31" s="44">
        <v>0.25</v>
      </c>
      <c r="G31" s="44">
        <f>+C31*F31</f>
        <v>0</v>
      </c>
    </row>
    <row r="32" spans="1:7" x14ac:dyDescent="0.25">
      <c r="A32" s="15">
        <v>200</v>
      </c>
      <c r="B32" s="27" t="s">
        <v>125</v>
      </c>
      <c r="C32" s="40"/>
      <c r="D32" s="40"/>
      <c r="E32" s="40"/>
      <c r="F32" s="40"/>
      <c r="G32" s="40"/>
    </row>
    <row r="33" spans="1:7" x14ac:dyDescent="0.25">
      <c r="A33" s="15">
        <v>210</v>
      </c>
      <c r="B33" s="47" t="s">
        <v>126</v>
      </c>
      <c r="C33" s="39">
        <f>SUM(C34,C35,C36)</f>
        <v>0</v>
      </c>
      <c r="D33" s="40"/>
      <c r="E33" s="40"/>
      <c r="F33" s="40"/>
      <c r="G33" s="39">
        <f>SUM(G34,G35,G36)</f>
        <v>0</v>
      </c>
    </row>
    <row r="34" spans="1:7" x14ac:dyDescent="0.25">
      <c r="A34" s="15">
        <v>220</v>
      </c>
      <c r="B34" s="27" t="s">
        <v>127</v>
      </c>
      <c r="C34" s="42"/>
      <c r="D34" s="40"/>
      <c r="E34" s="40"/>
      <c r="F34" s="43">
        <v>1</v>
      </c>
      <c r="G34" s="44">
        <f t="shared" ref="G34:G35" si="2">+C34*F34</f>
        <v>0</v>
      </c>
    </row>
    <row r="35" spans="1:7" x14ac:dyDescent="0.25">
      <c r="A35" s="15">
        <v>230</v>
      </c>
      <c r="B35" s="27" t="s">
        <v>128</v>
      </c>
      <c r="C35" s="42"/>
      <c r="D35" s="40"/>
      <c r="E35" s="40"/>
      <c r="F35" s="43">
        <v>1</v>
      </c>
      <c r="G35" s="44">
        <f t="shared" si="2"/>
        <v>0</v>
      </c>
    </row>
    <row r="36" spans="1:7" x14ac:dyDescent="0.25">
      <c r="A36" s="15">
        <v>240</v>
      </c>
      <c r="B36" s="47" t="s">
        <v>129</v>
      </c>
      <c r="C36" s="39">
        <f>SUM(C37,C38)</f>
        <v>0</v>
      </c>
      <c r="D36" s="40"/>
      <c r="E36" s="40"/>
      <c r="F36" s="40"/>
      <c r="G36" s="39">
        <f>SUM(G37,G38)</f>
        <v>0</v>
      </c>
    </row>
    <row r="37" spans="1:7" x14ac:dyDescent="0.25">
      <c r="A37" s="15">
        <v>250</v>
      </c>
      <c r="B37" s="27" t="s">
        <v>119</v>
      </c>
      <c r="C37" s="42"/>
      <c r="D37" s="40"/>
      <c r="E37" s="40"/>
      <c r="F37" s="43">
        <v>0.2</v>
      </c>
      <c r="G37" s="44">
        <f t="shared" ref="G37:G38" si="3">+C37*F37</f>
        <v>0</v>
      </c>
    </row>
    <row r="38" spans="1:7" x14ac:dyDescent="0.25">
      <c r="A38" s="15">
        <v>260</v>
      </c>
      <c r="B38" s="27" t="s">
        <v>120</v>
      </c>
      <c r="C38" s="42"/>
      <c r="D38" s="40"/>
      <c r="E38" s="40"/>
      <c r="F38" s="43">
        <v>0.4</v>
      </c>
      <c r="G38" s="44">
        <f t="shared" si="3"/>
        <v>0</v>
      </c>
    </row>
    <row r="39" spans="1:7" x14ac:dyDescent="0.25">
      <c r="A39" s="15">
        <v>270</v>
      </c>
      <c r="B39" s="47" t="s">
        <v>130</v>
      </c>
      <c r="C39" s="39">
        <f>SUM(C40,C41,C42,C43,C46,C47,C50,C51,C52,C56,C57)</f>
        <v>0</v>
      </c>
      <c r="D39" s="40"/>
      <c r="E39" s="40"/>
      <c r="F39" s="40"/>
      <c r="G39" s="39">
        <f>SUM(G40,G41,G42,G43,G46,G47,G50,G51,G52,G56,G57)</f>
        <v>0</v>
      </c>
    </row>
    <row r="40" spans="1:7" x14ac:dyDescent="0.25">
      <c r="A40" s="15">
        <v>280</v>
      </c>
      <c r="B40" s="27" t="s">
        <v>131</v>
      </c>
      <c r="C40" s="42"/>
      <c r="D40" s="40"/>
      <c r="E40" s="40"/>
      <c r="F40" s="43">
        <v>0.2</v>
      </c>
      <c r="G40" s="44">
        <f t="shared" ref="G40:G42" si="4">+C40*F40</f>
        <v>0</v>
      </c>
    </row>
    <row r="41" spans="1:7" x14ac:dyDescent="0.25">
      <c r="A41" s="15">
        <v>290</v>
      </c>
      <c r="B41" s="27" t="s">
        <v>132</v>
      </c>
      <c r="C41" s="42"/>
      <c r="D41" s="40"/>
      <c r="E41" s="40"/>
      <c r="F41" s="43">
        <v>0.1</v>
      </c>
      <c r="G41" s="44">
        <f t="shared" si="4"/>
        <v>0</v>
      </c>
    </row>
    <row r="42" spans="1:7" x14ac:dyDescent="0.25">
      <c r="A42" s="15">
        <v>300</v>
      </c>
      <c r="B42" s="27" t="s">
        <v>133</v>
      </c>
      <c r="C42" s="42"/>
      <c r="D42" s="40"/>
      <c r="E42" s="40"/>
      <c r="F42" s="43">
        <v>1</v>
      </c>
      <c r="G42" s="44">
        <f t="shared" si="4"/>
        <v>0</v>
      </c>
    </row>
    <row r="43" spans="1:7" x14ac:dyDescent="0.25">
      <c r="A43" s="15">
        <v>310</v>
      </c>
      <c r="B43" s="47" t="s">
        <v>134</v>
      </c>
      <c r="C43" s="132"/>
      <c r="D43" s="117">
        <f>(D18+D24+D30+D36)-MIN(D18+D24+D30+D36,D42)</f>
        <v>0</v>
      </c>
      <c r="E43" s="117"/>
      <c r="F43" s="117"/>
      <c r="G43" s="132"/>
    </row>
    <row r="44" spans="1:7" x14ac:dyDescent="0.25">
      <c r="A44" s="15">
        <v>320</v>
      </c>
      <c r="B44" s="27" t="s">
        <v>135</v>
      </c>
      <c r="C44" s="132"/>
      <c r="D44" s="132"/>
      <c r="E44" s="132"/>
      <c r="F44" s="136">
        <v>1</v>
      </c>
      <c r="G44" s="132"/>
    </row>
    <row r="45" spans="1:7" x14ac:dyDescent="0.25">
      <c r="A45" s="15">
        <v>330</v>
      </c>
      <c r="B45" s="27" t="s">
        <v>136</v>
      </c>
      <c r="C45" s="133"/>
      <c r="D45" s="40"/>
      <c r="E45" s="40"/>
      <c r="F45" s="136">
        <v>1</v>
      </c>
      <c r="G45" s="133"/>
    </row>
    <row r="46" spans="1:7" x14ac:dyDescent="0.25">
      <c r="A46" s="15">
        <v>340</v>
      </c>
      <c r="B46" s="27" t="s">
        <v>137</v>
      </c>
      <c r="C46" s="44"/>
      <c r="D46" s="40"/>
      <c r="E46" s="40"/>
      <c r="F46" s="43">
        <v>1</v>
      </c>
      <c r="G46" s="44">
        <f>+C46*F46</f>
        <v>0</v>
      </c>
    </row>
    <row r="47" spans="1:7" x14ac:dyDescent="0.25">
      <c r="A47" s="15">
        <v>350</v>
      </c>
      <c r="B47" s="47" t="s">
        <v>138</v>
      </c>
      <c r="C47" s="39">
        <f>SUM(C48,C49)</f>
        <v>0</v>
      </c>
      <c r="D47" s="40"/>
      <c r="E47" s="40"/>
      <c r="F47" s="40"/>
      <c r="G47" s="39">
        <f>SUM(G48,G49)</f>
        <v>0</v>
      </c>
    </row>
    <row r="48" spans="1:7" x14ac:dyDescent="0.25">
      <c r="A48" s="15">
        <v>360</v>
      </c>
      <c r="B48" s="27" t="s">
        <v>139</v>
      </c>
      <c r="C48" s="44"/>
      <c r="D48" s="40"/>
      <c r="E48" s="40"/>
      <c r="F48" s="43">
        <v>0</v>
      </c>
      <c r="G48" s="44">
        <f t="shared" ref="G48:G51" si="5">+C48*F48</f>
        <v>0</v>
      </c>
    </row>
    <row r="49" spans="1:7" x14ac:dyDescent="0.25">
      <c r="A49" s="15">
        <v>370</v>
      </c>
      <c r="B49" s="27" t="s">
        <v>140</v>
      </c>
      <c r="C49" s="44"/>
      <c r="D49" s="40"/>
      <c r="E49" s="40"/>
      <c r="F49" s="43">
        <v>1</v>
      </c>
      <c r="G49" s="44">
        <f t="shared" si="5"/>
        <v>0</v>
      </c>
    </row>
    <row r="50" spans="1:7" x14ac:dyDescent="0.25">
      <c r="A50" s="15">
        <v>380</v>
      </c>
      <c r="B50" s="27" t="s">
        <v>141</v>
      </c>
      <c r="C50" s="44"/>
      <c r="D50" s="40"/>
      <c r="E50" s="40"/>
      <c r="F50" s="43">
        <v>1</v>
      </c>
      <c r="G50" s="44">
        <f t="shared" si="5"/>
        <v>0</v>
      </c>
    </row>
    <row r="51" spans="1:7" x14ac:dyDescent="0.25">
      <c r="A51" s="15">
        <v>390</v>
      </c>
      <c r="B51" s="27" t="s">
        <v>142</v>
      </c>
      <c r="C51" s="44"/>
      <c r="D51" s="40"/>
      <c r="E51" s="40"/>
      <c r="F51" s="43">
        <v>1</v>
      </c>
      <c r="G51" s="44">
        <f t="shared" si="5"/>
        <v>0</v>
      </c>
    </row>
    <row r="52" spans="1:7" x14ac:dyDescent="0.25">
      <c r="A52" s="15">
        <v>400</v>
      </c>
      <c r="B52" s="27" t="s">
        <v>143</v>
      </c>
      <c r="C52" s="133"/>
      <c r="D52" s="117"/>
      <c r="E52" s="117"/>
      <c r="F52" s="43">
        <v>1</v>
      </c>
      <c r="G52" s="133"/>
    </row>
    <row r="53" spans="1:7" x14ac:dyDescent="0.25">
      <c r="A53" s="15">
        <v>410</v>
      </c>
      <c r="B53" s="47" t="s">
        <v>144</v>
      </c>
      <c r="C53" s="40"/>
      <c r="D53" s="40"/>
      <c r="E53" s="40"/>
      <c r="F53" s="40"/>
      <c r="G53" s="40"/>
    </row>
    <row r="54" spans="1:7" x14ac:dyDescent="0.25">
      <c r="A54" s="15">
        <v>420</v>
      </c>
      <c r="B54" s="27" t="s">
        <v>145</v>
      </c>
      <c r="C54" s="40"/>
      <c r="D54" s="40"/>
      <c r="E54" s="40"/>
      <c r="F54" s="40"/>
      <c r="G54" s="40"/>
    </row>
    <row r="55" spans="1:7" x14ac:dyDescent="0.25">
      <c r="A55" s="15">
        <v>430</v>
      </c>
      <c r="B55" s="27" t="s">
        <v>146</v>
      </c>
      <c r="C55" s="40"/>
      <c r="D55" s="40"/>
      <c r="E55" s="40"/>
      <c r="F55" s="40"/>
      <c r="G55" s="40"/>
    </row>
    <row r="56" spans="1:7" x14ac:dyDescent="0.25">
      <c r="A56" s="15">
        <v>440</v>
      </c>
      <c r="B56" s="27" t="s">
        <v>147</v>
      </c>
      <c r="C56" s="44"/>
      <c r="D56" s="40"/>
      <c r="E56" s="40"/>
      <c r="F56" s="43">
        <v>1</v>
      </c>
      <c r="G56" s="44">
        <f t="shared" ref="G56:G57" si="6">+C56*F56</f>
        <v>0</v>
      </c>
    </row>
    <row r="57" spans="1:7" x14ac:dyDescent="0.25">
      <c r="A57" s="15">
        <v>450</v>
      </c>
      <c r="B57" s="27" t="s">
        <v>148</v>
      </c>
      <c r="C57" s="44"/>
      <c r="D57" s="40"/>
      <c r="E57" s="40"/>
      <c r="F57" s="43">
        <v>0.5</v>
      </c>
      <c r="G57" s="44">
        <f t="shared" si="6"/>
        <v>0</v>
      </c>
    </row>
    <row r="58" spans="1:7" x14ac:dyDescent="0.25">
      <c r="A58" s="15">
        <v>460</v>
      </c>
      <c r="B58" s="47" t="s">
        <v>149</v>
      </c>
      <c r="C58" s="39">
        <f>SUM(C59,C70)</f>
        <v>0</v>
      </c>
      <c r="D58" s="40"/>
      <c r="E58" s="40"/>
      <c r="F58" s="40"/>
      <c r="G58" s="39">
        <f>SUM(G59,G70)</f>
        <v>0</v>
      </c>
    </row>
    <row r="59" spans="1:7" x14ac:dyDescent="0.25">
      <c r="A59" s="15">
        <v>470</v>
      </c>
      <c r="B59" s="47" t="s">
        <v>150</v>
      </c>
      <c r="C59" s="39">
        <f>SUM(C60,C61,C62,C66,C69)</f>
        <v>0</v>
      </c>
      <c r="D59" s="40"/>
      <c r="E59" s="40"/>
      <c r="F59" s="40"/>
      <c r="G59" s="39">
        <f>SUM(G60,G61,G62,G66,G69)</f>
        <v>0</v>
      </c>
    </row>
    <row r="60" spans="1:7" x14ac:dyDescent="0.25">
      <c r="A60" s="15">
        <v>480</v>
      </c>
      <c r="B60" s="27" t="s">
        <v>151</v>
      </c>
      <c r="C60" s="39"/>
      <c r="D60" s="40"/>
      <c r="E60" s="40"/>
      <c r="F60" s="45">
        <v>0.05</v>
      </c>
      <c r="G60" s="39">
        <f>SUM(G61,G62,G63,G69,G70)</f>
        <v>0</v>
      </c>
    </row>
    <row r="61" spans="1:7" x14ac:dyDescent="0.25">
      <c r="A61" s="15">
        <v>490</v>
      </c>
      <c r="B61" s="27" t="s">
        <v>152</v>
      </c>
      <c r="C61" s="44"/>
      <c r="D61" s="40"/>
      <c r="E61" s="40"/>
      <c r="F61" s="45">
        <v>0.1</v>
      </c>
      <c r="G61" s="44">
        <f t="shared" ref="G61:G66" si="7">+C61*F61</f>
        <v>0</v>
      </c>
    </row>
    <row r="62" spans="1:7" x14ac:dyDescent="0.25">
      <c r="A62" s="15">
        <v>500</v>
      </c>
      <c r="B62" s="47" t="s">
        <v>153</v>
      </c>
      <c r="C62" s="39">
        <f>SUM(C63,C64,C65)</f>
        <v>0</v>
      </c>
      <c r="D62" s="40"/>
      <c r="E62" s="40"/>
      <c r="F62" s="40"/>
      <c r="G62" s="39">
        <f>SUM(G63,G64,G65)</f>
        <v>0</v>
      </c>
    </row>
    <row r="63" spans="1:7" x14ac:dyDescent="0.25">
      <c r="A63" s="15">
        <v>510</v>
      </c>
      <c r="B63" s="27" t="s">
        <v>154</v>
      </c>
      <c r="C63" s="39"/>
      <c r="D63" s="40"/>
      <c r="E63" s="40"/>
      <c r="F63" s="43">
        <v>0.05</v>
      </c>
      <c r="G63" s="44">
        <f t="shared" si="7"/>
        <v>0</v>
      </c>
    </row>
    <row r="64" spans="1:7" x14ac:dyDescent="0.25">
      <c r="A64" s="15">
        <v>520</v>
      </c>
      <c r="B64" s="27" t="s">
        <v>155</v>
      </c>
      <c r="C64" s="39"/>
      <c r="D64" s="40"/>
      <c r="E64" s="40"/>
      <c r="F64" s="43">
        <v>0.1</v>
      </c>
      <c r="G64" s="44">
        <f t="shared" si="7"/>
        <v>0</v>
      </c>
    </row>
    <row r="65" spans="1:7" x14ac:dyDescent="0.25">
      <c r="A65" s="15">
        <v>530</v>
      </c>
      <c r="B65" s="27" t="s">
        <v>156</v>
      </c>
      <c r="C65" s="46"/>
      <c r="D65" s="40"/>
      <c r="E65" s="40"/>
      <c r="F65" s="43">
        <v>0.4</v>
      </c>
      <c r="G65" s="44">
        <f t="shared" si="7"/>
        <v>0</v>
      </c>
    </row>
    <row r="66" spans="1:7" x14ac:dyDescent="0.25">
      <c r="A66" s="15">
        <v>540</v>
      </c>
      <c r="B66" s="27" t="s">
        <v>157</v>
      </c>
      <c r="C66" s="44"/>
      <c r="D66" s="40"/>
      <c r="E66" s="40"/>
      <c r="F66" s="43">
        <v>0.4</v>
      </c>
      <c r="G66" s="44">
        <f t="shared" si="7"/>
        <v>0</v>
      </c>
    </row>
    <row r="67" spans="1:7" x14ac:dyDescent="0.25">
      <c r="A67" s="15">
        <v>550</v>
      </c>
      <c r="B67" s="27" t="s">
        <v>158</v>
      </c>
      <c r="C67" s="40"/>
      <c r="D67" s="40"/>
      <c r="E67" s="40"/>
      <c r="F67" s="40"/>
      <c r="G67" s="40"/>
    </row>
    <row r="68" spans="1:7" x14ac:dyDescent="0.25">
      <c r="A68" s="15">
        <v>560</v>
      </c>
      <c r="B68" s="27" t="s">
        <v>159</v>
      </c>
      <c r="C68" s="40"/>
      <c r="D68" s="40"/>
      <c r="E68" s="40"/>
      <c r="F68" s="40"/>
      <c r="G68" s="40"/>
    </row>
    <row r="69" spans="1:7" x14ac:dyDescent="0.25">
      <c r="A69" s="15">
        <v>570</v>
      </c>
      <c r="B69" s="27" t="s">
        <v>160</v>
      </c>
      <c r="C69" s="44"/>
      <c r="D69" s="40"/>
      <c r="E69" s="40"/>
      <c r="F69" s="43">
        <v>1</v>
      </c>
      <c r="G69" s="44">
        <f t="shared" ref="G69" si="8">+C69*F69</f>
        <v>0</v>
      </c>
    </row>
    <row r="70" spans="1:7" x14ac:dyDescent="0.25">
      <c r="A70" s="15">
        <v>580</v>
      </c>
      <c r="B70" s="47" t="s">
        <v>161</v>
      </c>
      <c r="C70" s="39">
        <f>SUM(C71,C72,C73,C77,C81,C82,C83)</f>
        <v>0</v>
      </c>
      <c r="D70" s="40"/>
      <c r="E70" s="40"/>
      <c r="F70" s="40"/>
      <c r="G70" s="39">
        <f>SUM(G71,G72,G73,G77,G81,G82,G83)</f>
        <v>0</v>
      </c>
    </row>
    <row r="71" spans="1:7" x14ac:dyDescent="0.25">
      <c r="A71" s="15">
        <v>590</v>
      </c>
      <c r="B71" s="27" t="s">
        <v>162</v>
      </c>
      <c r="C71" s="44"/>
      <c r="D71" s="40"/>
      <c r="E71" s="40"/>
      <c r="F71" s="43">
        <v>0.05</v>
      </c>
      <c r="G71" s="44">
        <f t="shared" ref="G71:G73" si="9">+C71*F71</f>
        <v>0</v>
      </c>
    </row>
    <row r="72" spans="1:7" x14ac:dyDescent="0.25">
      <c r="A72" s="15">
        <v>600</v>
      </c>
      <c r="B72" s="27" t="s">
        <v>163</v>
      </c>
      <c r="C72" s="44"/>
      <c r="D72" s="40"/>
      <c r="E72" s="40"/>
      <c r="F72" s="43">
        <v>0.3</v>
      </c>
      <c r="G72" s="44">
        <f t="shared" si="9"/>
        <v>0</v>
      </c>
    </row>
    <row r="73" spans="1:7" x14ac:dyDescent="0.25">
      <c r="A73" s="15">
        <v>610</v>
      </c>
      <c r="B73" s="27" t="s">
        <v>164</v>
      </c>
      <c r="C73" s="117"/>
      <c r="D73" s="40"/>
      <c r="E73" s="40"/>
      <c r="F73" s="118"/>
      <c r="G73" s="117">
        <f t="shared" si="9"/>
        <v>0</v>
      </c>
    </row>
    <row r="74" spans="1:7" x14ac:dyDescent="0.25">
      <c r="A74" s="15">
        <v>620</v>
      </c>
      <c r="B74" s="47" t="s">
        <v>165</v>
      </c>
      <c r="C74" s="40"/>
      <c r="D74" s="40"/>
      <c r="E74" s="40"/>
      <c r="F74" s="40"/>
      <c r="G74" s="40"/>
    </row>
    <row r="75" spans="1:7" x14ac:dyDescent="0.25">
      <c r="A75" s="15">
        <v>630</v>
      </c>
      <c r="B75" s="27" t="s">
        <v>166</v>
      </c>
      <c r="C75" s="40"/>
      <c r="D75" s="40"/>
      <c r="E75" s="40"/>
      <c r="F75" s="40"/>
      <c r="G75" s="40"/>
    </row>
    <row r="76" spans="1:7" x14ac:dyDescent="0.25">
      <c r="A76" s="15">
        <v>640</v>
      </c>
      <c r="B76" s="27" t="s">
        <v>167</v>
      </c>
      <c r="C76" s="40"/>
      <c r="D76" s="40"/>
      <c r="E76" s="40"/>
      <c r="F76" s="40"/>
      <c r="G76" s="40"/>
    </row>
    <row r="77" spans="1:7" x14ac:dyDescent="0.25">
      <c r="A77" s="15">
        <v>650</v>
      </c>
      <c r="B77" s="47" t="s">
        <v>168</v>
      </c>
      <c r="C77" s="39">
        <f>SUM(C78,C79,C80)</f>
        <v>0</v>
      </c>
      <c r="D77" s="40"/>
      <c r="E77" s="40"/>
      <c r="F77" s="40"/>
      <c r="G77" s="39">
        <f>SUM(G78,G79,G80)</f>
        <v>0</v>
      </c>
    </row>
    <row r="78" spans="1:7" x14ac:dyDescent="0.25">
      <c r="A78" s="15">
        <v>660</v>
      </c>
      <c r="B78" s="27" t="s">
        <v>169</v>
      </c>
      <c r="C78" s="44"/>
      <c r="D78" s="40"/>
      <c r="E78" s="40"/>
      <c r="F78" s="43">
        <v>0.05</v>
      </c>
      <c r="G78" s="44">
        <f t="shared" ref="G78:G80" si="10">+C78*F78</f>
        <v>0</v>
      </c>
    </row>
    <row r="79" spans="1:7" x14ac:dyDescent="0.25">
      <c r="A79" s="15">
        <v>670</v>
      </c>
      <c r="B79" s="27" t="s">
        <v>170</v>
      </c>
      <c r="C79" s="44"/>
      <c r="D79" s="40"/>
      <c r="E79" s="40"/>
      <c r="F79" s="43">
        <v>0.3</v>
      </c>
      <c r="G79" s="44">
        <f t="shared" si="10"/>
        <v>0</v>
      </c>
    </row>
    <row r="80" spans="1:7" x14ac:dyDescent="0.25">
      <c r="A80" s="15">
        <v>680</v>
      </c>
      <c r="B80" s="27" t="s">
        <v>171</v>
      </c>
      <c r="C80" s="44"/>
      <c r="D80" s="40"/>
      <c r="E80" s="40"/>
      <c r="F80" s="43">
        <v>0.4</v>
      </c>
      <c r="G80" s="44">
        <f t="shared" si="10"/>
        <v>0</v>
      </c>
    </row>
    <row r="81" spans="1:7" x14ac:dyDescent="0.25">
      <c r="A81" s="15">
        <v>690</v>
      </c>
      <c r="B81" s="27" t="s">
        <v>172</v>
      </c>
      <c r="C81" s="40"/>
      <c r="D81" s="40"/>
      <c r="E81" s="40"/>
      <c r="F81" s="40"/>
      <c r="G81" s="40"/>
    </row>
    <row r="82" spans="1:7" x14ac:dyDescent="0.25">
      <c r="A82" s="15">
        <v>700</v>
      </c>
      <c r="B82" s="27" t="s">
        <v>173</v>
      </c>
      <c r="C82" s="40"/>
      <c r="D82" s="40"/>
      <c r="E82" s="40"/>
      <c r="F82" s="40"/>
      <c r="G82" s="40"/>
    </row>
    <row r="83" spans="1:7" x14ac:dyDescent="0.25">
      <c r="A83" s="15">
        <v>710</v>
      </c>
      <c r="B83" s="27" t="s">
        <v>174</v>
      </c>
      <c r="C83" s="44"/>
      <c r="D83" s="40"/>
      <c r="E83" s="40"/>
      <c r="F83" s="43">
        <v>1</v>
      </c>
      <c r="G83" s="44">
        <f t="shared" ref="G83" si="11">+C83*F83</f>
        <v>0</v>
      </c>
    </row>
    <row r="84" spans="1:7" x14ac:dyDescent="0.25">
      <c r="A84" s="15">
        <v>720</v>
      </c>
      <c r="B84" s="47" t="s">
        <v>175</v>
      </c>
      <c r="C84" s="39">
        <f>SUM(C85:C90,C97:C99)</f>
        <v>0</v>
      </c>
      <c r="D84" s="40"/>
      <c r="E84" s="40"/>
      <c r="F84" s="40"/>
      <c r="G84" s="39">
        <f>SUM(G85:G90,G97:G99)</f>
        <v>0</v>
      </c>
    </row>
    <row r="85" spans="1:7" x14ac:dyDescent="0.25">
      <c r="A85" s="15">
        <v>730</v>
      </c>
      <c r="B85" s="27" t="s">
        <v>176</v>
      </c>
      <c r="C85" s="44"/>
      <c r="D85" s="40"/>
      <c r="E85" s="40"/>
      <c r="F85" s="43"/>
      <c r="G85" s="44">
        <f t="shared" ref="G85:G88" si="12">+C85*F85</f>
        <v>0</v>
      </c>
    </row>
    <row r="86" spans="1:7" x14ac:dyDescent="0.25">
      <c r="A86" s="15">
        <v>740</v>
      </c>
      <c r="B86" s="27" t="s">
        <v>177</v>
      </c>
      <c r="C86" s="44"/>
      <c r="D86" s="40"/>
      <c r="E86" s="40"/>
      <c r="F86" s="152"/>
      <c r="G86" s="44">
        <f t="shared" si="12"/>
        <v>0</v>
      </c>
    </row>
    <row r="87" spans="1:7" x14ac:dyDescent="0.25">
      <c r="A87" s="15">
        <v>750</v>
      </c>
      <c r="B87" s="27" t="s">
        <v>178</v>
      </c>
      <c r="C87" s="44"/>
      <c r="D87" s="40"/>
      <c r="E87" s="40"/>
      <c r="F87" s="43"/>
      <c r="G87" s="44">
        <f t="shared" si="12"/>
        <v>0</v>
      </c>
    </row>
    <row r="88" spans="1:7" x14ac:dyDescent="0.25">
      <c r="A88" s="15">
        <v>760</v>
      </c>
      <c r="B88" s="27" t="s">
        <v>179</v>
      </c>
      <c r="C88" s="44"/>
      <c r="D88" s="40"/>
      <c r="E88" s="40"/>
      <c r="F88" s="152"/>
      <c r="G88" s="44">
        <f t="shared" si="12"/>
        <v>0</v>
      </c>
    </row>
    <row r="89" spans="1:7" x14ac:dyDescent="0.25">
      <c r="A89" s="15">
        <v>770</v>
      </c>
      <c r="B89" s="27" t="s">
        <v>180</v>
      </c>
      <c r="C89" s="44"/>
      <c r="D89" s="40"/>
      <c r="E89" s="40"/>
      <c r="F89" s="152"/>
      <c r="G89" s="44">
        <f>+C89*F89</f>
        <v>0</v>
      </c>
    </row>
    <row r="90" spans="1:7" x14ac:dyDescent="0.25">
      <c r="A90" s="15">
        <v>780</v>
      </c>
      <c r="B90" s="27" t="s">
        <v>181</v>
      </c>
      <c r="C90" s="154">
        <f>SUM(C91,C96)</f>
        <v>0</v>
      </c>
      <c r="D90" s="155"/>
      <c r="E90" s="155"/>
      <c r="F90" s="155"/>
      <c r="G90" s="154">
        <f>SUM(G91,G96)</f>
        <v>0</v>
      </c>
    </row>
    <row r="91" spans="1:7" x14ac:dyDescent="0.25">
      <c r="A91" s="15">
        <v>790</v>
      </c>
      <c r="B91" s="27" t="s">
        <v>182</v>
      </c>
      <c r="C91" s="154">
        <f>SUM(C92:C95)</f>
        <v>0</v>
      </c>
      <c r="D91" s="155"/>
      <c r="E91" s="155"/>
      <c r="F91" s="155"/>
      <c r="G91" s="154">
        <f>SUM(G92:G95)</f>
        <v>0</v>
      </c>
    </row>
    <row r="92" spans="1:7" x14ac:dyDescent="0.25">
      <c r="A92" s="15">
        <v>800</v>
      </c>
      <c r="B92" s="27" t="s">
        <v>183</v>
      </c>
      <c r="C92" s="44"/>
      <c r="D92" s="40"/>
      <c r="E92" s="40"/>
      <c r="F92" s="132"/>
      <c r="G92" s="44">
        <f t="shared" ref="G92:G103" si="13">+C92*F92</f>
        <v>0</v>
      </c>
    </row>
    <row r="93" spans="1:7" x14ac:dyDescent="0.25">
      <c r="A93" s="15">
        <v>810</v>
      </c>
      <c r="B93" s="27" t="s">
        <v>184</v>
      </c>
      <c r="C93" s="44"/>
      <c r="D93" s="40"/>
      <c r="E93" s="40"/>
      <c r="F93" s="132"/>
      <c r="G93" s="44">
        <f t="shared" si="13"/>
        <v>0</v>
      </c>
    </row>
    <row r="94" spans="1:7" x14ac:dyDescent="0.25">
      <c r="A94" s="15">
        <v>820</v>
      </c>
      <c r="B94" s="27" t="s">
        <v>185</v>
      </c>
      <c r="C94" s="44"/>
      <c r="D94" s="40"/>
      <c r="E94" s="40"/>
      <c r="F94" s="132"/>
      <c r="G94" s="44">
        <f t="shared" si="13"/>
        <v>0</v>
      </c>
    </row>
    <row r="95" spans="1:7" x14ac:dyDescent="0.25">
      <c r="A95" s="15">
        <v>830</v>
      </c>
      <c r="B95" s="27" t="s">
        <v>186</v>
      </c>
      <c r="C95" s="44"/>
      <c r="D95" s="40"/>
      <c r="E95" s="40"/>
      <c r="F95" s="132"/>
      <c r="G95" s="44">
        <f t="shared" si="13"/>
        <v>0</v>
      </c>
    </row>
    <row r="96" spans="1:7" x14ac:dyDescent="0.25">
      <c r="A96" s="15">
        <v>840</v>
      </c>
      <c r="B96" s="27" t="s">
        <v>187</v>
      </c>
      <c r="C96" s="44"/>
      <c r="D96" s="40"/>
      <c r="E96" s="40"/>
      <c r="F96" s="132"/>
      <c r="G96" s="44">
        <f t="shared" si="13"/>
        <v>0</v>
      </c>
    </row>
    <row r="97" spans="1:7" x14ac:dyDescent="0.25">
      <c r="A97" s="15">
        <v>850</v>
      </c>
      <c r="B97" s="27" t="s">
        <v>188</v>
      </c>
      <c r="C97" s="44"/>
      <c r="D97" s="40"/>
      <c r="E97" s="40"/>
      <c r="F97" s="132"/>
      <c r="G97" s="44">
        <f t="shared" si="13"/>
        <v>0</v>
      </c>
    </row>
    <row r="98" spans="1:7" x14ac:dyDescent="0.25">
      <c r="A98" s="15">
        <v>860</v>
      </c>
      <c r="B98" s="27" t="s">
        <v>189</v>
      </c>
      <c r="C98" s="44"/>
      <c r="D98" s="40"/>
      <c r="E98" s="40"/>
      <c r="F98" s="132"/>
      <c r="G98" s="44">
        <f t="shared" si="13"/>
        <v>0</v>
      </c>
    </row>
    <row r="99" spans="1:7" x14ac:dyDescent="0.25">
      <c r="A99" s="15">
        <v>870</v>
      </c>
      <c r="B99" s="27" t="s">
        <v>190</v>
      </c>
      <c r="C99" s="44"/>
      <c r="D99" s="40"/>
      <c r="E99" s="40"/>
      <c r="F99" s="132"/>
      <c r="G99" s="44">
        <f t="shared" si="13"/>
        <v>0</v>
      </c>
    </row>
    <row r="100" spans="1:7" x14ac:dyDescent="0.25">
      <c r="A100" s="15">
        <v>880</v>
      </c>
      <c r="B100" s="47" t="s">
        <v>191</v>
      </c>
      <c r="C100" s="39">
        <f>SUM(C101:C103)</f>
        <v>0</v>
      </c>
      <c r="D100" s="40"/>
      <c r="E100" s="40"/>
      <c r="F100" s="40"/>
      <c r="G100" s="39">
        <f>SUM(G101:G103)</f>
        <v>0</v>
      </c>
    </row>
    <row r="101" spans="1:7" x14ac:dyDescent="0.25">
      <c r="A101" s="15">
        <v>890</v>
      </c>
      <c r="B101" s="27" t="s">
        <v>192</v>
      </c>
      <c r="C101" s="44"/>
      <c r="D101" s="40"/>
      <c r="E101" s="40"/>
      <c r="F101" s="43">
        <v>0</v>
      </c>
      <c r="G101" s="44">
        <f t="shared" si="13"/>
        <v>0</v>
      </c>
    </row>
    <row r="102" spans="1:7" x14ac:dyDescent="0.25">
      <c r="A102" s="15">
        <v>900</v>
      </c>
      <c r="B102" s="27" t="s">
        <v>193</v>
      </c>
      <c r="C102" s="44"/>
      <c r="D102" s="40"/>
      <c r="E102" s="40"/>
      <c r="F102" s="43">
        <v>1</v>
      </c>
      <c r="G102" s="44">
        <f t="shared" si="13"/>
        <v>0</v>
      </c>
    </row>
    <row r="103" spans="1:7" x14ac:dyDescent="0.25">
      <c r="A103" s="15">
        <v>910</v>
      </c>
      <c r="B103" s="27" t="s">
        <v>194</v>
      </c>
      <c r="C103" s="44"/>
      <c r="D103" s="40"/>
      <c r="E103" s="40"/>
      <c r="F103" s="43">
        <v>1</v>
      </c>
      <c r="G103" s="44">
        <f t="shared" si="13"/>
        <v>0</v>
      </c>
    </row>
    <row r="104" spans="1:7" x14ac:dyDescent="0.25">
      <c r="A104" s="15">
        <v>920</v>
      </c>
      <c r="B104" s="47" t="s">
        <v>195</v>
      </c>
      <c r="C104" s="39">
        <f>SUM(C105,C114)</f>
        <v>0</v>
      </c>
      <c r="D104" s="137"/>
      <c r="E104" s="137"/>
      <c r="F104" s="40"/>
      <c r="G104" s="39">
        <f>SUM(G105,G114)</f>
        <v>0</v>
      </c>
    </row>
    <row r="105" spans="1:7" x14ac:dyDescent="0.25">
      <c r="A105" s="15">
        <v>930</v>
      </c>
      <c r="B105" s="47" t="s">
        <v>196</v>
      </c>
      <c r="C105" s="39">
        <f>+C106+C107+C108+C110+C112+C113</f>
        <v>0</v>
      </c>
      <c r="D105" s="39">
        <f>+D106+D107+D108+D110+D112+D113</f>
        <v>0</v>
      </c>
      <c r="E105" s="39">
        <f>+E106+E107+E108+E110+E112</f>
        <v>0</v>
      </c>
      <c r="F105" s="40"/>
      <c r="G105" s="39">
        <f>+G106+G107+G108+G110+G112+G113</f>
        <v>0</v>
      </c>
    </row>
    <row r="106" spans="1:7" x14ac:dyDescent="0.25">
      <c r="A106" s="15">
        <v>940</v>
      </c>
      <c r="B106" s="27" t="s">
        <v>197</v>
      </c>
      <c r="C106" s="44"/>
      <c r="D106" s="44"/>
      <c r="E106" s="44"/>
      <c r="F106" s="43">
        <v>0</v>
      </c>
      <c r="G106" s="44">
        <f t="shared" ref="G106:G124" si="14">+C106*F106</f>
        <v>0</v>
      </c>
    </row>
    <row r="107" spans="1:7" x14ac:dyDescent="0.25">
      <c r="A107" s="15">
        <v>950</v>
      </c>
      <c r="B107" s="27" t="s">
        <v>132</v>
      </c>
      <c r="C107" s="44"/>
      <c r="D107" s="44"/>
      <c r="E107" s="44"/>
      <c r="F107" s="43">
        <v>0</v>
      </c>
      <c r="G107" s="44">
        <f t="shared" si="14"/>
        <v>0</v>
      </c>
    </row>
    <row r="108" spans="1:7" x14ac:dyDescent="0.25">
      <c r="A108" s="15">
        <v>960</v>
      </c>
      <c r="B108" s="27" t="s">
        <v>198</v>
      </c>
      <c r="C108" s="44"/>
      <c r="D108" s="44"/>
      <c r="E108" s="44"/>
      <c r="F108" s="43">
        <v>0</v>
      </c>
      <c r="G108" s="44">
        <f t="shared" si="14"/>
        <v>0</v>
      </c>
    </row>
    <row r="109" spans="1:7" x14ac:dyDescent="0.25">
      <c r="A109" s="15">
        <v>970</v>
      </c>
      <c r="B109" s="27" t="s">
        <v>199</v>
      </c>
      <c r="C109" s="40"/>
      <c r="D109" s="40"/>
      <c r="E109" s="40"/>
      <c r="F109" s="40"/>
      <c r="G109" s="40"/>
    </row>
    <row r="110" spans="1:7" x14ac:dyDescent="0.25">
      <c r="A110" s="15">
        <v>980</v>
      </c>
      <c r="B110" s="27" t="s">
        <v>200</v>
      </c>
      <c r="C110" s="44"/>
      <c r="D110" s="44"/>
      <c r="E110" s="44"/>
      <c r="F110" s="43">
        <v>0</v>
      </c>
      <c r="G110" s="44">
        <f t="shared" si="14"/>
        <v>0</v>
      </c>
    </row>
    <row r="111" spans="1:7" x14ac:dyDescent="0.25">
      <c r="A111" s="15">
        <v>990</v>
      </c>
      <c r="B111" s="27" t="s">
        <v>201</v>
      </c>
      <c r="C111" s="40"/>
      <c r="D111" s="40"/>
      <c r="E111" s="40"/>
      <c r="F111" s="40"/>
      <c r="G111" s="40"/>
    </row>
    <row r="112" spans="1:7" x14ac:dyDescent="0.25">
      <c r="A112" s="15">
        <v>1000</v>
      </c>
      <c r="B112" s="27" t="s">
        <v>202</v>
      </c>
      <c r="C112" s="44"/>
      <c r="D112" s="44"/>
      <c r="E112" s="44"/>
      <c r="F112" s="43">
        <v>0</v>
      </c>
      <c r="G112" s="44">
        <f t="shared" si="14"/>
        <v>0</v>
      </c>
    </row>
    <row r="113" spans="1:7" x14ac:dyDescent="0.25">
      <c r="A113" s="15">
        <v>1010</v>
      </c>
      <c r="B113" s="27" t="s">
        <v>203</v>
      </c>
      <c r="C113" s="44"/>
      <c r="D113" s="44"/>
      <c r="E113" s="40"/>
      <c r="F113" s="43">
        <v>0</v>
      </c>
      <c r="G113" s="44">
        <f t="shared" si="14"/>
        <v>0</v>
      </c>
    </row>
    <row r="114" spans="1:7" x14ac:dyDescent="0.25">
      <c r="A114" s="15">
        <v>1020</v>
      </c>
      <c r="B114" s="47" t="s">
        <v>204</v>
      </c>
      <c r="C114" s="39">
        <f>+C115+C116+C117+C119+C121+C122</f>
        <v>0</v>
      </c>
      <c r="D114" s="44"/>
      <c r="E114" s="39">
        <f>SUM(E115:E121)</f>
        <v>0</v>
      </c>
      <c r="F114" s="40"/>
      <c r="G114" s="39">
        <f>+G115+G116+G117+G119+G121+G122</f>
        <v>0</v>
      </c>
    </row>
    <row r="115" spans="1:7" x14ac:dyDescent="0.25">
      <c r="A115" s="15">
        <v>1030</v>
      </c>
      <c r="B115" s="27" t="s">
        <v>197</v>
      </c>
      <c r="C115" s="44"/>
      <c r="D115" s="44"/>
      <c r="E115" s="44"/>
      <c r="F115" s="43">
        <v>0</v>
      </c>
      <c r="G115" s="44">
        <f t="shared" si="14"/>
        <v>0</v>
      </c>
    </row>
    <row r="116" spans="1:7" x14ac:dyDescent="0.25">
      <c r="A116" s="15">
        <v>1040</v>
      </c>
      <c r="B116" s="27" t="s">
        <v>205</v>
      </c>
      <c r="C116" s="44"/>
      <c r="D116" s="44"/>
      <c r="E116" s="44"/>
      <c r="F116" s="43">
        <v>7.0000000000000007E-2</v>
      </c>
      <c r="G116" s="44">
        <f t="shared" si="14"/>
        <v>0</v>
      </c>
    </row>
    <row r="117" spans="1:7" x14ac:dyDescent="0.25">
      <c r="A117" s="15">
        <v>1050</v>
      </c>
      <c r="B117" s="27" t="s">
        <v>198</v>
      </c>
      <c r="C117" s="44"/>
      <c r="D117" s="44"/>
      <c r="E117" s="44"/>
      <c r="F117" s="43">
        <v>0.15</v>
      </c>
      <c r="G117" s="44">
        <f t="shared" si="14"/>
        <v>0</v>
      </c>
    </row>
    <row r="118" spans="1:7" x14ac:dyDescent="0.25">
      <c r="A118" s="15">
        <v>1060</v>
      </c>
      <c r="B118" s="27" t="s">
        <v>206</v>
      </c>
      <c r="C118" s="40"/>
      <c r="D118" s="40"/>
      <c r="E118" s="40"/>
      <c r="F118" s="40"/>
      <c r="G118" s="40"/>
    </row>
    <row r="119" spans="1:7" x14ac:dyDescent="0.25">
      <c r="A119" s="15">
        <v>1070</v>
      </c>
      <c r="B119" s="27" t="s">
        <v>200</v>
      </c>
      <c r="C119" s="44"/>
      <c r="D119" s="44"/>
      <c r="E119" s="44"/>
      <c r="F119" s="43">
        <v>0.3</v>
      </c>
      <c r="G119" s="44">
        <f t="shared" si="14"/>
        <v>0</v>
      </c>
    </row>
    <row r="120" spans="1:7" x14ac:dyDescent="0.25">
      <c r="A120" s="15">
        <v>1080</v>
      </c>
      <c r="B120" s="27" t="s">
        <v>207</v>
      </c>
      <c r="C120" s="40"/>
      <c r="D120" s="40"/>
      <c r="E120" s="40"/>
      <c r="F120" s="40"/>
      <c r="G120" s="40"/>
    </row>
    <row r="121" spans="1:7" x14ac:dyDescent="0.25">
      <c r="A121" s="15">
        <v>1090</v>
      </c>
      <c r="B121" s="27" t="s">
        <v>202</v>
      </c>
      <c r="C121" s="44"/>
      <c r="D121" s="44"/>
      <c r="E121" s="44"/>
      <c r="F121" s="43">
        <v>0.5</v>
      </c>
      <c r="G121" s="44">
        <f t="shared" si="14"/>
        <v>0</v>
      </c>
    </row>
    <row r="122" spans="1:7" x14ac:dyDescent="0.25">
      <c r="A122" s="15">
        <v>1100</v>
      </c>
      <c r="B122" s="47" t="s">
        <v>203</v>
      </c>
      <c r="C122" s="48">
        <f>SUM(C123:C124)</f>
        <v>0</v>
      </c>
      <c r="D122" s="44"/>
      <c r="E122" s="40"/>
      <c r="F122" s="40"/>
      <c r="G122" s="39">
        <f>SUM(G123:G124)</f>
        <v>0</v>
      </c>
    </row>
    <row r="123" spans="1:7" x14ac:dyDescent="0.25">
      <c r="A123" s="15">
        <v>1110</v>
      </c>
      <c r="B123" s="27" t="s">
        <v>208</v>
      </c>
      <c r="C123" s="44"/>
      <c r="D123" s="44"/>
      <c r="E123" s="40"/>
      <c r="F123" s="43">
        <v>0.25</v>
      </c>
      <c r="G123" s="44">
        <f t="shared" si="14"/>
        <v>0</v>
      </c>
    </row>
    <row r="124" spans="1:7" x14ac:dyDescent="0.25">
      <c r="A124" s="15">
        <v>1120</v>
      </c>
      <c r="B124" s="27" t="s">
        <v>209</v>
      </c>
      <c r="C124" s="44"/>
      <c r="D124" s="44"/>
      <c r="E124" s="40"/>
      <c r="F124" s="43">
        <v>1</v>
      </c>
      <c r="G124" s="44">
        <f t="shared" si="14"/>
        <v>0</v>
      </c>
    </row>
    <row r="125" spans="1:7" x14ac:dyDescent="0.25">
      <c r="A125" s="15">
        <v>1130</v>
      </c>
      <c r="B125" s="27" t="s">
        <v>210</v>
      </c>
      <c r="C125" s="117"/>
      <c r="D125" s="117"/>
      <c r="E125" s="117"/>
      <c r="F125" s="117"/>
      <c r="G125" s="44"/>
    </row>
    <row r="126" spans="1:7" x14ac:dyDescent="0.25">
      <c r="A126" s="169" t="s">
        <v>211</v>
      </c>
      <c r="B126" s="170"/>
      <c r="C126" s="188"/>
      <c r="D126" s="188"/>
      <c r="E126" s="188"/>
      <c r="F126" s="188"/>
      <c r="G126" s="188"/>
    </row>
    <row r="127" spans="1:7" x14ac:dyDescent="0.25">
      <c r="A127" s="15">
        <v>1140</v>
      </c>
      <c r="B127" s="27" t="s">
        <v>212</v>
      </c>
      <c r="C127" s="27"/>
      <c r="D127" s="26"/>
      <c r="E127" s="26"/>
      <c r="F127" s="26"/>
      <c r="G127" s="26"/>
    </row>
    <row r="128" spans="1:7" x14ac:dyDescent="0.25">
      <c r="A128" s="15">
        <v>1150</v>
      </c>
      <c r="B128" s="27" t="s">
        <v>213</v>
      </c>
      <c r="C128" s="28"/>
      <c r="D128" s="26"/>
      <c r="E128" s="26"/>
      <c r="F128" s="26"/>
      <c r="G128" s="26"/>
    </row>
    <row r="129" spans="1:7" x14ac:dyDescent="0.25">
      <c r="A129" s="15">
        <v>1160</v>
      </c>
      <c r="B129" s="27" t="s">
        <v>214</v>
      </c>
      <c r="C129" s="28"/>
      <c r="D129" s="26"/>
      <c r="E129" s="26"/>
      <c r="F129" s="26"/>
      <c r="G129" s="26"/>
    </row>
    <row r="130" spans="1:7" x14ac:dyDescent="0.25">
      <c r="A130" s="15">
        <v>1170</v>
      </c>
      <c r="B130" s="27" t="s">
        <v>215</v>
      </c>
      <c r="C130" s="27"/>
      <c r="D130" s="26"/>
      <c r="E130" s="26"/>
      <c r="F130" s="26"/>
      <c r="G130" s="26"/>
    </row>
    <row r="131" spans="1:7" x14ac:dyDescent="0.25">
      <c r="A131" s="169" t="s">
        <v>216</v>
      </c>
      <c r="B131" s="170"/>
      <c r="C131" s="188"/>
      <c r="D131" s="188"/>
      <c r="E131" s="188"/>
      <c r="F131" s="188"/>
      <c r="G131" s="188"/>
    </row>
    <row r="132" spans="1:7" x14ac:dyDescent="0.25">
      <c r="A132" s="15">
        <v>1180</v>
      </c>
      <c r="B132" s="27" t="s">
        <v>217</v>
      </c>
      <c r="C132" s="27"/>
      <c r="D132" s="26"/>
      <c r="E132" s="26"/>
      <c r="F132" s="27"/>
      <c r="G132" s="27"/>
    </row>
    <row r="133" spans="1:7" x14ac:dyDescent="0.25">
      <c r="A133" s="15">
        <v>1190</v>
      </c>
      <c r="B133" s="27" t="s">
        <v>218</v>
      </c>
      <c r="C133" s="27"/>
      <c r="D133" s="26"/>
      <c r="E133" s="26"/>
      <c r="F133" s="27"/>
      <c r="G133" s="27"/>
    </row>
    <row r="134" spans="1:7" x14ac:dyDescent="0.25">
      <c r="A134" s="15">
        <v>1200</v>
      </c>
      <c r="B134" s="27" t="s">
        <v>219</v>
      </c>
      <c r="C134" s="27"/>
      <c r="D134" s="26"/>
      <c r="E134" s="26"/>
      <c r="F134" s="27"/>
      <c r="G134" s="27"/>
    </row>
    <row r="135" spans="1:7" x14ac:dyDescent="0.25">
      <c r="A135" s="15">
        <v>1210</v>
      </c>
      <c r="B135" s="27" t="s">
        <v>220</v>
      </c>
      <c r="C135" s="27"/>
      <c r="D135" s="26"/>
      <c r="E135" s="26"/>
      <c r="F135" s="27"/>
      <c r="G135" s="27"/>
    </row>
    <row r="136" spans="1:7" x14ac:dyDescent="0.25">
      <c r="A136" s="169" t="s">
        <v>221</v>
      </c>
      <c r="B136" s="170"/>
      <c r="C136" s="188"/>
      <c r="D136" s="188"/>
      <c r="E136" s="188"/>
      <c r="F136" s="188"/>
      <c r="G136" s="188"/>
    </row>
    <row r="137" spans="1:7" x14ac:dyDescent="0.25">
      <c r="A137" s="15">
        <v>1220</v>
      </c>
      <c r="B137" s="27" t="s">
        <v>222</v>
      </c>
      <c r="C137" s="28"/>
      <c r="D137" s="26"/>
      <c r="E137" s="26"/>
      <c r="F137" s="27"/>
      <c r="G137" s="27"/>
    </row>
    <row r="138" spans="1:7" x14ac:dyDescent="0.25">
      <c r="A138" s="15">
        <v>1230</v>
      </c>
      <c r="B138" s="27" t="s">
        <v>223</v>
      </c>
      <c r="C138" s="28"/>
      <c r="D138" s="26"/>
      <c r="E138" s="26"/>
      <c r="F138" s="27"/>
      <c r="G138" s="27"/>
    </row>
    <row r="139" spans="1:7" x14ac:dyDescent="0.25">
      <c r="A139" s="15">
        <v>1240</v>
      </c>
      <c r="B139" s="27" t="s">
        <v>224</v>
      </c>
      <c r="C139" s="28"/>
      <c r="D139" s="26"/>
      <c r="E139" s="26"/>
      <c r="F139" s="27"/>
      <c r="G139" s="27"/>
    </row>
    <row r="140" spans="1:7" x14ac:dyDescent="0.25">
      <c r="A140" s="15">
        <v>1250</v>
      </c>
      <c r="B140" s="27" t="s">
        <v>225</v>
      </c>
      <c r="C140" s="28"/>
      <c r="D140" s="26"/>
      <c r="E140" s="26"/>
      <c r="F140" s="27"/>
      <c r="G140" s="27"/>
    </row>
    <row r="141" spans="1:7" x14ac:dyDescent="0.25">
      <c r="A141" s="15">
        <v>1260</v>
      </c>
      <c r="B141" s="27" t="s">
        <v>226</v>
      </c>
      <c r="C141" s="27"/>
      <c r="D141" s="26"/>
      <c r="E141" s="26"/>
      <c r="F141" s="26"/>
      <c r="G141" s="26"/>
    </row>
    <row r="142" spans="1:7" x14ac:dyDescent="0.25">
      <c r="A142" s="15">
        <v>1270</v>
      </c>
      <c r="B142" s="27" t="s">
        <v>227</v>
      </c>
      <c r="C142" s="27"/>
      <c r="D142" s="26"/>
      <c r="E142" s="26"/>
      <c r="F142" s="26"/>
      <c r="G142" s="26"/>
    </row>
    <row r="143" spans="1:7" x14ac:dyDescent="0.25">
      <c r="A143" s="15">
        <v>1280</v>
      </c>
      <c r="B143" s="27" t="s">
        <v>228</v>
      </c>
      <c r="C143" s="26"/>
      <c r="D143" s="26"/>
      <c r="E143" s="26"/>
      <c r="F143" s="26"/>
      <c r="G143" s="26"/>
    </row>
    <row r="144" spans="1:7" x14ac:dyDescent="0.25">
      <c r="A144" s="169" t="s">
        <v>229</v>
      </c>
      <c r="B144" s="170"/>
      <c r="C144" s="188"/>
      <c r="D144" s="188"/>
      <c r="E144" s="188"/>
      <c r="F144" s="188"/>
      <c r="G144" s="188"/>
    </row>
    <row r="145" spans="1:7" x14ac:dyDescent="0.25">
      <c r="A145" s="15">
        <v>1290</v>
      </c>
      <c r="B145" s="27" t="s">
        <v>230</v>
      </c>
      <c r="C145" s="26"/>
      <c r="D145" s="26"/>
      <c r="E145" s="26"/>
      <c r="F145" s="26"/>
      <c r="G145" s="26"/>
    </row>
    <row r="146" spans="1:7" x14ac:dyDescent="0.25">
      <c r="A146" s="15">
        <v>1300</v>
      </c>
      <c r="B146" s="27" t="s">
        <v>231</v>
      </c>
      <c r="C146" s="26"/>
      <c r="D146" s="26"/>
      <c r="E146" s="26"/>
      <c r="F146" s="26"/>
      <c r="G146" s="26"/>
    </row>
    <row r="147" spans="1:7" x14ac:dyDescent="0.25">
      <c r="A147" s="15">
        <v>1310</v>
      </c>
      <c r="B147" s="27" t="s">
        <v>232</v>
      </c>
      <c r="C147" s="26"/>
      <c r="D147" s="26"/>
      <c r="E147" s="26"/>
      <c r="F147" s="26"/>
      <c r="G147" s="26"/>
    </row>
    <row r="148" spans="1:7" x14ac:dyDescent="0.25">
      <c r="A148" s="15">
        <v>1320</v>
      </c>
      <c r="B148" s="27" t="s">
        <v>233</v>
      </c>
      <c r="C148" s="26"/>
      <c r="D148" s="26"/>
      <c r="E148" s="26"/>
      <c r="F148" s="26"/>
      <c r="G148" s="26"/>
    </row>
    <row r="149" spans="1:7" x14ac:dyDescent="0.25">
      <c r="A149" s="15">
        <v>1330</v>
      </c>
      <c r="B149" s="27" t="s">
        <v>234</v>
      </c>
      <c r="C149" s="26"/>
      <c r="D149" s="26"/>
      <c r="E149" s="26"/>
      <c r="F149" s="26"/>
      <c r="G149" s="26"/>
    </row>
    <row r="150" spans="1:7" x14ac:dyDescent="0.25">
      <c r="A150" s="15">
        <v>1340</v>
      </c>
      <c r="B150" s="27" t="s">
        <v>235</v>
      </c>
      <c r="C150" s="26"/>
      <c r="D150" s="26"/>
      <c r="E150" s="26"/>
      <c r="F150" s="26"/>
      <c r="G150" s="26"/>
    </row>
    <row r="151" spans="1:7" x14ac:dyDescent="0.25">
      <c r="A151" s="15">
        <v>1350</v>
      </c>
      <c r="B151" s="27" t="s">
        <v>236</v>
      </c>
      <c r="C151" s="26"/>
      <c r="D151" s="26"/>
      <c r="E151" s="26"/>
      <c r="F151" s="26"/>
      <c r="G151" s="26"/>
    </row>
    <row r="152" spans="1:7" x14ac:dyDescent="0.25">
      <c r="A152" s="15">
        <v>1360</v>
      </c>
      <c r="B152" s="27" t="s">
        <v>237</v>
      </c>
      <c r="C152" s="26"/>
      <c r="D152" s="26"/>
      <c r="E152" s="26"/>
      <c r="F152" s="26"/>
      <c r="G152" s="26"/>
    </row>
    <row r="153" spans="1:7" x14ac:dyDescent="0.25">
      <c r="A153" s="15">
        <v>1370</v>
      </c>
      <c r="B153" s="27" t="s">
        <v>238</v>
      </c>
      <c r="C153" s="27"/>
      <c r="D153" s="26"/>
      <c r="E153" s="26"/>
      <c r="F153" s="27"/>
      <c r="G153" s="27"/>
    </row>
    <row r="154" spans="1:7" x14ac:dyDescent="0.25">
      <c r="A154" s="15">
        <v>1380</v>
      </c>
      <c r="B154" s="27" t="s">
        <v>239</v>
      </c>
      <c r="C154" s="27"/>
      <c r="D154" s="26"/>
      <c r="E154" s="26"/>
      <c r="F154" s="27"/>
      <c r="G154" s="27"/>
    </row>
    <row r="155" spans="1:7" x14ac:dyDescent="0.25">
      <c r="A155" s="15">
        <v>1390</v>
      </c>
      <c r="B155" s="27" t="s">
        <v>240</v>
      </c>
      <c r="C155" s="26"/>
      <c r="D155" s="26"/>
      <c r="E155" s="26"/>
      <c r="F155" s="26"/>
      <c r="G155" s="26"/>
    </row>
    <row r="157" spans="1:7" s="1" customFormat="1" ht="12.75" x14ac:dyDescent="0.2">
      <c r="B157" s="29" t="s">
        <v>87</v>
      </c>
      <c r="C157" s="30"/>
      <c r="D157" s="30"/>
      <c r="E157" s="30"/>
      <c r="F157" s="30"/>
      <c r="G157" s="30"/>
    </row>
    <row r="158" spans="1:7" s="1" customFormat="1" ht="12.75" x14ac:dyDescent="0.2">
      <c r="B158" s="31" t="s">
        <v>88</v>
      </c>
      <c r="C158" s="32"/>
      <c r="D158" s="32"/>
      <c r="E158" s="32"/>
      <c r="F158" s="32"/>
      <c r="G158" s="32"/>
    </row>
    <row r="159" spans="1:7" s="1" customFormat="1" ht="12.75" x14ac:dyDescent="0.2">
      <c r="B159" s="32"/>
      <c r="C159" s="32"/>
    </row>
    <row r="160" spans="1:7" s="1" customFormat="1" ht="12.75" x14ac:dyDescent="0.2">
      <c r="B160" s="29" t="s">
        <v>87</v>
      </c>
      <c r="C160" s="30"/>
      <c r="D160" s="30"/>
      <c r="E160" s="30"/>
      <c r="F160" s="30"/>
      <c r="G160" s="30"/>
    </row>
    <row r="161" spans="2:8" s="1" customFormat="1" ht="12.75" x14ac:dyDescent="0.2">
      <c r="B161" s="31" t="s">
        <v>88</v>
      </c>
      <c r="C161" s="32"/>
      <c r="D161" s="32"/>
      <c r="E161" s="32"/>
      <c r="F161" s="32"/>
      <c r="G161" s="32"/>
      <c r="H161" s="32"/>
    </row>
  </sheetData>
  <sheetProtection formatCells="0" formatColumns="0" formatRows="0" insertColumns="0" insertRows="0" insertHyperlinks="0" deleteColumns="0" deleteRows="0" sort="0" autoFilter="0" pivotTables="0"/>
  <mergeCells count="16">
    <mergeCell ref="D8:E8"/>
    <mergeCell ref="A4:B4"/>
    <mergeCell ref="C4:E4"/>
    <mergeCell ref="D5:E5"/>
    <mergeCell ref="D6:E6"/>
    <mergeCell ref="D7:E7"/>
    <mergeCell ref="A126:G126"/>
    <mergeCell ref="A131:G131"/>
    <mergeCell ref="A136:G136"/>
    <mergeCell ref="A144:G144"/>
    <mergeCell ref="A10:B11"/>
    <mergeCell ref="C10:C11"/>
    <mergeCell ref="D10:D11"/>
    <mergeCell ref="E10:E11"/>
    <mergeCell ref="F10:F11"/>
    <mergeCell ref="G10:G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showGridLines="0" zoomScale="80" zoomScaleNormal="80" workbookViewId="0">
      <selection activeCell="B39" sqref="B39:C39"/>
    </sheetView>
  </sheetViews>
  <sheetFormatPr defaultColWidth="9.140625" defaultRowHeight="15" x14ac:dyDescent="0.25"/>
  <cols>
    <col min="1" max="1" width="8.42578125" style="91" customWidth="1"/>
    <col min="2" max="2" width="149.28515625" style="91" bestFit="1" customWidth="1"/>
    <col min="3" max="3" width="13.140625" style="91" customWidth="1"/>
    <col min="4" max="5" width="10" style="91" customWidth="1"/>
    <col min="6" max="6" width="10.28515625" style="91" customWidth="1"/>
    <col min="7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I2" s="4"/>
      <c r="J2" s="4"/>
      <c r="K2" s="4"/>
    </row>
    <row r="3" spans="1:17" s="1" customFormat="1" ht="12.75" x14ac:dyDescent="0.2"/>
    <row r="4" spans="1:17" s="5" customFormat="1" x14ac:dyDescent="0.25">
      <c r="A4" s="174" t="s">
        <v>241</v>
      </c>
      <c r="B4" s="176"/>
      <c r="C4" s="177" t="s">
        <v>242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9" customHeight="1" x14ac:dyDescent="0.25">
      <c r="A10" s="181" t="s">
        <v>244</v>
      </c>
      <c r="B10" s="183"/>
      <c r="C10" s="192" t="s">
        <v>102</v>
      </c>
      <c r="D10" s="192" t="s">
        <v>103</v>
      </c>
      <c r="E10" s="192" t="s">
        <v>104</v>
      </c>
      <c r="F10" s="192" t="s">
        <v>14</v>
      </c>
      <c r="G10" s="192" t="s">
        <v>105</v>
      </c>
    </row>
    <row r="11" spans="1:17" ht="48.75" customHeight="1" x14ac:dyDescent="0.25">
      <c r="A11" s="190"/>
      <c r="B11" s="191"/>
      <c r="C11" s="193"/>
      <c r="D11" s="193"/>
      <c r="E11" s="193"/>
      <c r="F11" s="194"/>
      <c r="G11" s="193"/>
    </row>
    <row r="12" spans="1:17" ht="15.75" x14ac:dyDescent="0.25">
      <c r="A12" s="36"/>
      <c r="B12" s="37"/>
      <c r="C12" s="14" t="s">
        <v>16</v>
      </c>
      <c r="D12" s="14" t="s">
        <v>20</v>
      </c>
      <c r="E12" s="14" t="s">
        <v>17</v>
      </c>
      <c r="F12" s="14" t="s">
        <v>24</v>
      </c>
      <c r="G12" s="14" t="s">
        <v>26</v>
      </c>
    </row>
    <row r="13" spans="1:17" x14ac:dyDescent="0.25">
      <c r="A13" s="15" t="s">
        <v>16</v>
      </c>
      <c r="B13" s="38" t="s">
        <v>106</v>
      </c>
      <c r="C13" s="39">
        <f>SUM(C14,C104)</f>
        <v>0</v>
      </c>
      <c r="D13" s="40"/>
      <c r="E13" s="40"/>
      <c r="F13" s="40"/>
      <c r="G13" s="39">
        <f>SUM(G14,G104,G125)</f>
        <v>0</v>
      </c>
    </row>
    <row r="14" spans="1:17" x14ac:dyDescent="0.25">
      <c r="A14" s="15" t="s">
        <v>20</v>
      </c>
      <c r="B14" s="38" t="s">
        <v>107</v>
      </c>
      <c r="C14" s="39">
        <f>SUM(C15,C24,C33,C39,C58,C84,C100)</f>
        <v>0</v>
      </c>
      <c r="D14" s="40"/>
      <c r="E14" s="40"/>
      <c r="F14" s="40"/>
      <c r="G14" s="39">
        <f>SUM(G15,G24,G33,G39,G58,G84,G100)</f>
        <v>0</v>
      </c>
    </row>
    <row r="15" spans="1:17" x14ac:dyDescent="0.25">
      <c r="A15" s="15" t="s">
        <v>17</v>
      </c>
      <c r="B15" s="38" t="s">
        <v>108</v>
      </c>
      <c r="C15" s="39">
        <f>SUM(C16,C17,C20,C21,C22,C23)</f>
        <v>0</v>
      </c>
      <c r="D15" s="40"/>
      <c r="E15" s="40"/>
      <c r="F15" s="40"/>
      <c r="G15" s="39">
        <f>SUM(G16,G17,G20,G21,G22,G23)</f>
        <v>0</v>
      </c>
    </row>
    <row r="16" spans="1:17" x14ac:dyDescent="0.25">
      <c r="A16" s="15" t="s">
        <v>18</v>
      </c>
      <c r="B16" s="41" t="s">
        <v>109</v>
      </c>
      <c r="C16" s="42"/>
      <c r="D16" s="40"/>
      <c r="E16" s="40"/>
      <c r="F16" s="43">
        <v>1</v>
      </c>
      <c r="G16" s="44">
        <f>+C16*F16</f>
        <v>0</v>
      </c>
    </row>
    <row r="17" spans="1:7" x14ac:dyDescent="0.25">
      <c r="A17" s="15" t="s">
        <v>24</v>
      </c>
      <c r="B17" s="38" t="s">
        <v>110</v>
      </c>
      <c r="C17" s="39">
        <f>SUM(C18,C19)</f>
        <v>0</v>
      </c>
      <c r="D17" s="40"/>
      <c r="E17" s="40"/>
      <c r="F17" s="40"/>
      <c r="G17" s="39">
        <f>SUM(G18,G19)</f>
        <v>0</v>
      </c>
    </row>
    <row r="18" spans="1:7" x14ac:dyDescent="0.25">
      <c r="A18" s="15" t="s">
        <v>26</v>
      </c>
      <c r="B18" s="41" t="s">
        <v>111</v>
      </c>
      <c r="C18" s="42"/>
      <c r="D18" s="40"/>
      <c r="E18" s="40"/>
      <c r="F18" s="45">
        <v>0.15</v>
      </c>
      <c r="G18" s="44">
        <f t="shared" ref="G18:G20" si="0">+C18*F18</f>
        <v>0</v>
      </c>
    </row>
    <row r="19" spans="1:7" x14ac:dyDescent="0.25">
      <c r="A19" s="15" t="s">
        <v>28</v>
      </c>
      <c r="B19" s="41" t="s">
        <v>112</v>
      </c>
      <c r="C19" s="42"/>
      <c r="D19" s="40"/>
      <c r="E19" s="40"/>
      <c r="F19" s="45">
        <v>0.2</v>
      </c>
      <c r="G19" s="44">
        <f t="shared" si="0"/>
        <v>0</v>
      </c>
    </row>
    <row r="20" spans="1:7" x14ac:dyDescent="0.25">
      <c r="A20" s="15" t="s">
        <v>30</v>
      </c>
      <c r="B20" s="41" t="s">
        <v>113</v>
      </c>
      <c r="C20" s="42"/>
      <c r="D20" s="40"/>
      <c r="E20" s="40"/>
      <c r="F20" s="45">
        <v>0.05</v>
      </c>
      <c r="G20" s="44">
        <f t="shared" si="0"/>
        <v>0</v>
      </c>
    </row>
    <row r="21" spans="1:7" x14ac:dyDescent="0.25">
      <c r="A21" s="15" t="s">
        <v>32</v>
      </c>
      <c r="B21" s="41" t="s">
        <v>114</v>
      </c>
      <c r="C21" s="40"/>
      <c r="D21" s="40"/>
      <c r="E21" s="40"/>
      <c r="F21" s="40"/>
      <c r="G21" s="40"/>
    </row>
    <row r="22" spans="1:7" x14ac:dyDescent="0.25">
      <c r="A22" s="15">
        <v>100</v>
      </c>
      <c r="B22" s="41" t="s">
        <v>115</v>
      </c>
      <c r="C22" s="40"/>
      <c r="D22" s="40"/>
      <c r="E22" s="40"/>
      <c r="F22" s="40"/>
      <c r="G22" s="40"/>
    </row>
    <row r="23" spans="1:7" x14ac:dyDescent="0.25">
      <c r="A23" s="15">
        <v>110</v>
      </c>
      <c r="B23" s="41" t="s">
        <v>116</v>
      </c>
      <c r="C23" s="46"/>
      <c r="D23" s="40"/>
      <c r="E23" s="40"/>
      <c r="F23" s="45">
        <v>0.1</v>
      </c>
      <c r="G23" s="44">
        <f>+C23*F23</f>
        <v>0</v>
      </c>
    </row>
    <row r="24" spans="1:7" x14ac:dyDescent="0.25">
      <c r="A24" s="15">
        <v>120</v>
      </c>
      <c r="B24" s="38" t="s">
        <v>117</v>
      </c>
      <c r="C24" s="39">
        <f>SUM(C25,C28,C31)</f>
        <v>0</v>
      </c>
      <c r="D24" s="40"/>
      <c r="E24" s="40"/>
      <c r="F24" s="40"/>
      <c r="G24" s="39">
        <f>SUM(G25,G28,G31)</f>
        <v>0</v>
      </c>
    </row>
    <row r="25" spans="1:7" x14ac:dyDescent="0.25">
      <c r="A25" s="15">
        <v>130</v>
      </c>
      <c r="B25" s="38" t="s">
        <v>118</v>
      </c>
      <c r="C25" s="39">
        <f>SUM(C26,C27)</f>
        <v>0</v>
      </c>
      <c r="D25" s="40"/>
      <c r="E25" s="40"/>
      <c r="F25" s="40"/>
      <c r="G25" s="39">
        <f>SUM(G26,G27)</f>
        <v>0</v>
      </c>
    </row>
    <row r="26" spans="1:7" x14ac:dyDescent="0.25">
      <c r="A26" s="15">
        <v>140</v>
      </c>
      <c r="B26" s="41" t="s">
        <v>119</v>
      </c>
      <c r="C26" s="44"/>
      <c r="D26" s="40"/>
      <c r="E26" s="40"/>
      <c r="F26" s="44">
        <v>0.05</v>
      </c>
      <c r="G26" s="44">
        <f t="shared" ref="G26:G27" si="1">+C26*F26</f>
        <v>0</v>
      </c>
    </row>
    <row r="27" spans="1:7" x14ac:dyDescent="0.25">
      <c r="A27" s="15">
        <v>150</v>
      </c>
      <c r="B27" s="41" t="s">
        <v>120</v>
      </c>
      <c r="C27" s="44"/>
      <c r="D27" s="40"/>
      <c r="E27" s="40"/>
      <c r="F27" s="44">
        <v>0.25</v>
      </c>
      <c r="G27" s="44">
        <f t="shared" si="1"/>
        <v>0</v>
      </c>
    </row>
    <row r="28" spans="1:7" x14ac:dyDescent="0.25">
      <c r="A28" s="15">
        <v>160</v>
      </c>
      <c r="B28" s="38" t="s">
        <v>121</v>
      </c>
      <c r="C28" s="40"/>
      <c r="D28" s="40"/>
      <c r="E28" s="40"/>
      <c r="F28" s="40"/>
      <c r="G28" s="40"/>
    </row>
    <row r="29" spans="1:7" x14ac:dyDescent="0.25">
      <c r="A29" s="15">
        <v>170</v>
      </c>
      <c r="B29" s="41" t="s">
        <v>122</v>
      </c>
      <c r="C29" s="40"/>
      <c r="D29" s="40"/>
      <c r="E29" s="40"/>
      <c r="F29" s="40"/>
      <c r="G29" s="40"/>
    </row>
    <row r="30" spans="1:7" x14ac:dyDescent="0.25">
      <c r="A30" s="15">
        <v>180</v>
      </c>
      <c r="B30" s="41" t="s">
        <v>123</v>
      </c>
      <c r="C30" s="40"/>
      <c r="D30" s="40"/>
      <c r="E30" s="40"/>
      <c r="F30" s="40"/>
      <c r="G30" s="40"/>
    </row>
    <row r="31" spans="1:7" x14ac:dyDescent="0.25">
      <c r="A31" s="15">
        <v>190</v>
      </c>
      <c r="B31" s="41" t="s">
        <v>124</v>
      </c>
      <c r="C31" s="44"/>
      <c r="D31" s="40"/>
      <c r="E31" s="40"/>
      <c r="F31" s="44">
        <v>0.25</v>
      </c>
      <c r="G31" s="44">
        <f>+C31*F31</f>
        <v>0</v>
      </c>
    </row>
    <row r="32" spans="1:7" x14ac:dyDescent="0.25">
      <c r="A32" s="15">
        <v>200</v>
      </c>
      <c r="B32" s="41" t="s">
        <v>125</v>
      </c>
      <c r="C32" s="40"/>
      <c r="D32" s="40"/>
      <c r="E32" s="40"/>
      <c r="F32" s="40"/>
      <c r="G32" s="40"/>
    </row>
    <row r="33" spans="1:7" x14ac:dyDescent="0.25">
      <c r="A33" s="15">
        <v>210</v>
      </c>
      <c r="B33" s="38" t="s">
        <v>126</v>
      </c>
      <c r="C33" s="39">
        <f>SUM(C34,C35,C36)</f>
        <v>0</v>
      </c>
      <c r="D33" s="40"/>
      <c r="E33" s="40"/>
      <c r="F33" s="40"/>
      <c r="G33" s="39">
        <f>SUM(G34,G35,G36)</f>
        <v>0</v>
      </c>
    </row>
    <row r="34" spans="1:7" x14ac:dyDescent="0.25">
      <c r="A34" s="15">
        <v>220</v>
      </c>
      <c r="B34" s="41" t="s">
        <v>127</v>
      </c>
      <c r="C34" s="42"/>
      <c r="D34" s="40"/>
      <c r="E34" s="40"/>
      <c r="F34" s="43">
        <v>1</v>
      </c>
      <c r="G34" s="44">
        <f t="shared" ref="G34:G35" si="2">+C34*F34</f>
        <v>0</v>
      </c>
    </row>
    <row r="35" spans="1:7" x14ac:dyDescent="0.25">
      <c r="A35" s="15">
        <v>230</v>
      </c>
      <c r="B35" s="41" t="s">
        <v>128</v>
      </c>
      <c r="C35" s="42"/>
      <c r="D35" s="40"/>
      <c r="E35" s="40"/>
      <c r="F35" s="43">
        <v>1</v>
      </c>
      <c r="G35" s="44">
        <f t="shared" si="2"/>
        <v>0</v>
      </c>
    </row>
    <row r="36" spans="1:7" x14ac:dyDescent="0.25">
      <c r="A36" s="15">
        <v>240</v>
      </c>
      <c r="B36" s="38" t="s">
        <v>129</v>
      </c>
      <c r="C36" s="39">
        <f>SUM(C37,C38)</f>
        <v>0</v>
      </c>
      <c r="D36" s="40"/>
      <c r="E36" s="40"/>
      <c r="F36" s="40"/>
      <c r="G36" s="39">
        <f>SUM(G37,G38)</f>
        <v>0</v>
      </c>
    </row>
    <row r="37" spans="1:7" x14ac:dyDescent="0.25">
      <c r="A37" s="15">
        <v>250</v>
      </c>
      <c r="B37" s="41" t="s">
        <v>119</v>
      </c>
      <c r="C37" s="42"/>
      <c r="D37" s="40"/>
      <c r="E37" s="40"/>
      <c r="F37" s="43">
        <v>0.2</v>
      </c>
      <c r="G37" s="44">
        <f t="shared" ref="G37:G38" si="3">+C37*F37</f>
        <v>0</v>
      </c>
    </row>
    <row r="38" spans="1:7" x14ac:dyDescent="0.25">
      <c r="A38" s="15">
        <v>260</v>
      </c>
      <c r="B38" s="41" t="s">
        <v>120</v>
      </c>
      <c r="C38" s="42"/>
      <c r="D38" s="40"/>
      <c r="E38" s="40"/>
      <c r="F38" s="43">
        <v>0.4</v>
      </c>
      <c r="G38" s="44">
        <f t="shared" si="3"/>
        <v>0</v>
      </c>
    </row>
    <row r="39" spans="1:7" x14ac:dyDescent="0.25">
      <c r="A39" s="15">
        <v>270</v>
      </c>
      <c r="B39" s="38" t="s">
        <v>130</v>
      </c>
      <c r="C39" s="39">
        <f>SUM(C40,C41,C42,C43,C46,C47,C50,C51,C52,C56,C57)</f>
        <v>0</v>
      </c>
      <c r="D39" s="40"/>
      <c r="E39" s="40"/>
      <c r="F39" s="40"/>
      <c r="G39" s="39">
        <f>SUM(G40,G41,G42,G43,G46,G47,G50,G51,G52,G56,G57)</f>
        <v>0</v>
      </c>
    </row>
    <row r="40" spans="1:7" x14ac:dyDescent="0.25">
      <c r="A40" s="15">
        <v>280</v>
      </c>
      <c r="B40" s="41" t="s">
        <v>131</v>
      </c>
      <c r="C40" s="42"/>
      <c r="D40" s="40"/>
      <c r="E40" s="40"/>
      <c r="F40" s="43">
        <v>0.2</v>
      </c>
      <c r="G40" s="44">
        <f t="shared" ref="G40:G42" si="4">+C40*F40</f>
        <v>0</v>
      </c>
    </row>
    <row r="41" spans="1:7" x14ac:dyDescent="0.25">
      <c r="A41" s="15">
        <v>290</v>
      </c>
      <c r="B41" s="41" t="s">
        <v>132</v>
      </c>
      <c r="C41" s="42"/>
      <c r="D41" s="40"/>
      <c r="E41" s="40"/>
      <c r="F41" s="43">
        <v>0.1</v>
      </c>
      <c r="G41" s="44">
        <f t="shared" si="4"/>
        <v>0</v>
      </c>
    </row>
    <row r="42" spans="1:7" x14ac:dyDescent="0.25">
      <c r="A42" s="15">
        <v>300</v>
      </c>
      <c r="B42" s="41" t="s">
        <v>133</v>
      </c>
      <c r="C42" s="42"/>
      <c r="D42" s="40"/>
      <c r="E42" s="40"/>
      <c r="F42" s="43">
        <v>1</v>
      </c>
      <c r="G42" s="44">
        <f t="shared" si="4"/>
        <v>0</v>
      </c>
    </row>
    <row r="43" spans="1:7" x14ac:dyDescent="0.25">
      <c r="A43" s="15">
        <v>310</v>
      </c>
      <c r="B43" s="38" t="s">
        <v>134</v>
      </c>
      <c r="C43" s="132"/>
      <c r="D43" s="117">
        <f>(D18+D24+D30+D36)-MIN(D18+D24+D30+D36,D42)</f>
        <v>0</v>
      </c>
      <c r="E43" s="117"/>
      <c r="F43" s="117"/>
      <c r="G43" s="132"/>
    </row>
    <row r="44" spans="1:7" x14ac:dyDescent="0.25">
      <c r="A44" s="15">
        <v>320</v>
      </c>
      <c r="B44" s="41" t="s">
        <v>135</v>
      </c>
      <c r="C44" s="132"/>
      <c r="D44" s="132"/>
      <c r="E44" s="132"/>
      <c r="F44" s="136">
        <v>1</v>
      </c>
      <c r="G44" s="132"/>
    </row>
    <row r="45" spans="1:7" x14ac:dyDescent="0.25">
      <c r="A45" s="15">
        <v>330</v>
      </c>
      <c r="B45" s="41" t="s">
        <v>136</v>
      </c>
      <c r="C45" s="133"/>
      <c r="D45" s="40"/>
      <c r="E45" s="40"/>
      <c r="F45" s="136">
        <v>1</v>
      </c>
      <c r="G45" s="133"/>
    </row>
    <row r="46" spans="1:7" x14ac:dyDescent="0.25">
      <c r="A46" s="15">
        <v>340</v>
      </c>
      <c r="B46" s="41" t="s">
        <v>137</v>
      </c>
      <c r="C46" s="44"/>
      <c r="D46" s="40"/>
      <c r="E46" s="40"/>
      <c r="F46" s="43">
        <v>1</v>
      </c>
      <c r="G46" s="44">
        <f>+C46*F46</f>
        <v>0</v>
      </c>
    </row>
    <row r="47" spans="1:7" x14ac:dyDescent="0.25">
      <c r="A47" s="15">
        <v>350</v>
      </c>
      <c r="B47" s="38" t="s">
        <v>138</v>
      </c>
      <c r="C47" s="39">
        <f>SUM(C48,C49)</f>
        <v>0</v>
      </c>
      <c r="D47" s="40"/>
      <c r="E47" s="40"/>
      <c r="F47" s="40"/>
      <c r="G47" s="39">
        <f>SUM(G48,G49)</f>
        <v>0</v>
      </c>
    </row>
    <row r="48" spans="1:7" x14ac:dyDescent="0.25">
      <c r="A48" s="15">
        <v>360</v>
      </c>
      <c r="B48" s="41" t="s">
        <v>139</v>
      </c>
      <c r="C48" s="44"/>
      <c r="D48" s="40"/>
      <c r="E48" s="40"/>
      <c r="F48" s="43">
        <v>0</v>
      </c>
      <c r="G48" s="44">
        <f t="shared" ref="G48:G51" si="5">+C48*F48</f>
        <v>0</v>
      </c>
    </row>
    <row r="49" spans="1:7" x14ac:dyDescent="0.25">
      <c r="A49" s="15">
        <v>370</v>
      </c>
      <c r="B49" s="41" t="s">
        <v>140</v>
      </c>
      <c r="C49" s="44"/>
      <c r="D49" s="40"/>
      <c r="E49" s="40"/>
      <c r="F49" s="43">
        <v>1</v>
      </c>
      <c r="G49" s="44">
        <f t="shared" si="5"/>
        <v>0</v>
      </c>
    </row>
    <row r="50" spans="1:7" x14ac:dyDescent="0.25">
      <c r="A50" s="15">
        <v>380</v>
      </c>
      <c r="B50" s="41" t="s">
        <v>141</v>
      </c>
      <c r="C50" s="44"/>
      <c r="D50" s="40"/>
      <c r="E50" s="40"/>
      <c r="F50" s="43">
        <v>1</v>
      </c>
      <c r="G50" s="44">
        <f t="shared" si="5"/>
        <v>0</v>
      </c>
    </row>
    <row r="51" spans="1:7" x14ac:dyDescent="0.25">
      <c r="A51" s="15">
        <v>390</v>
      </c>
      <c r="B51" s="41" t="s">
        <v>142</v>
      </c>
      <c r="C51" s="44"/>
      <c r="D51" s="40"/>
      <c r="E51" s="40"/>
      <c r="F51" s="43">
        <v>1</v>
      </c>
      <c r="G51" s="44">
        <f t="shared" si="5"/>
        <v>0</v>
      </c>
    </row>
    <row r="52" spans="1:7" x14ac:dyDescent="0.25">
      <c r="A52" s="15">
        <v>400</v>
      </c>
      <c r="B52" s="41" t="s">
        <v>143</v>
      </c>
      <c r="C52" s="133"/>
      <c r="D52" s="117"/>
      <c r="E52" s="117"/>
      <c r="F52" s="43">
        <v>1</v>
      </c>
      <c r="G52" s="133"/>
    </row>
    <row r="53" spans="1:7" x14ac:dyDescent="0.25">
      <c r="A53" s="15">
        <v>410</v>
      </c>
      <c r="B53" s="38" t="s">
        <v>144</v>
      </c>
      <c r="C53" s="40"/>
      <c r="D53" s="40"/>
      <c r="E53" s="40"/>
      <c r="F53" s="40"/>
      <c r="G53" s="40"/>
    </row>
    <row r="54" spans="1:7" x14ac:dyDescent="0.25">
      <c r="A54" s="15">
        <v>420</v>
      </c>
      <c r="B54" s="41" t="s">
        <v>145</v>
      </c>
      <c r="C54" s="40"/>
      <c r="D54" s="40"/>
      <c r="E54" s="40"/>
      <c r="F54" s="40"/>
      <c r="G54" s="40"/>
    </row>
    <row r="55" spans="1:7" x14ac:dyDescent="0.25">
      <c r="A55" s="15">
        <v>430</v>
      </c>
      <c r="B55" s="41" t="s">
        <v>146</v>
      </c>
      <c r="C55" s="40"/>
      <c r="D55" s="40"/>
      <c r="E55" s="40"/>
      <c r="F55" s="40"/>
      <c r="G55" s="40"/>
    </row>
    <row r="56" spans="1:7" x14ac:dyDescent="0.25">
      <c r="A56" s="15">
        <v>440</v>
      </c>
      <c r="B56" s="41" t="s">
        <v>147</v>
      </c>
      <c r="C56" s="44"/>
      <c r="D56" s="40"/>
      <c r="E56" s="40"/>
      <c r="F56" s="43">
        <v>1</v>
      </c>
      <c r="G56" s="44">
        <f t="shared" ref="G56:G57" si="6">+C56*F56</f>
        <v>0</v>
      </c>
    </row>
    <row r="57" spans="1:7" x14ac:dyDescent="0.25">
      <c r="A57" s="15">
        <v>450</v>
      </c>
      <c r="B57" s="41" t="s">
        <v>148</v>
      </c>
      <c r="C57" s="44"/>
      <c r="D57" s="40"/>
      <c r="E57" s="40"/>
      <c r="F57" s="43">
        <v>0.5</v>
      </c>
      <c r="G57" s="44">
        <f t="shared" si="6"/>
        <v>0</v>
      </c>
    </row>
    <row r="58" spans="1:7" x14ac:dyDescent="0.25">
      <c r="A58" s="15">
        <v>460</v>
      </c>
      <c r="B58" s="38" t="s">
        <v>149</v>
      </c>
      <c r="C58" s="39">
        <f>SUM(C59,C70)</f>
        <v>0</v>
      </c>
      <c r="D58" s="40"/>
      <c r="E58" s="40"/>
      <c r="F58" s="40"/>
      <c r="G58" s="39">
        <f>SUM(G59,G70)</f>
        <v>0</v>
      </c>
    </row>
    <row r="59" spans="1:7" x14ac:dyDescent="0.25">
      <c r="A59" s="15">
        <v>470</v>
      </c>
      <c r="B59" s="38" t="s">
        <v>150</v>
      </c>
      <c r="C59" s="39">
        <f>SUM(C60,C61,C62,C66,C69)</f>
        <v>0</v>
      </c>
      <c r="D59" s="40"/>
      <c r="E59" s="40"/>
      <c r="F59" s="40"/>
      <c r="G59" s="39">
        <f>SUM(G60,G61,G62,G66,G69)</f>
        <v>0</v>
      </c>
    </row>
    <row r="60" spans="1:7" x14ac:dyDescent="0.25">
      <c r="A60" s="15">
        <v>480</v>
      </c>
      <c r="B60" s="41" t="s">
        <v>151</v>
      </c>
      <c r="C60" s="39"/>
      <c r="D60" s="40"/>
      <c r="E60" s="40"/>
      <c r="F60" s="45">
        <v>0.05</v>
      </c>
      <c r="G60" s="39">
        <f>SUM(G61,G62,G63,G69,G70)</f>
        <v>0</v>
      </c>
    </row>
    <row r="61" spans="1:7" x14ac:dyDescent="0.25">
      <c r="A61" s="15">
        <v>490</v>
      </c>
      <c r="B61" s="41" t="s">
        <v>152</v>
      </c>
      <c r="C61" s="44"/>
      <c r="D61" s="40"/>
      <c r="E61" s="40"/>
      <c r="F61" s="45">
        <v>0.1</v>
      </c>
      <c r="G61" s="44">
        <f t="shared" ref="G61:G66" si="7">+C61*F61</f>
        <v>0</v>
      </c>
    </row>
    <row r="62" spans="1:7" x14ac:dyDescent="0.25">
      <c r="A62" s="15">
        <v>500</v>
      </c>
      <c r="B62" s="38" t="s">
        <v>153</v>
      </c>
      <c r="C62" s="39">
        <f>SUM(C63,C64,C65)</f>
        <v>0</v>
      </c>
      <c r="D62" s="40"/>
      <c r="E62" s="40"/>
      <c r="F62" s="40"/>
      <c r="G62" s="39">
        <f>SUM(G63,G64,G65)</f>
        <v>0</v>
      </c>
    </row>
    <row r="63" spans="1:7" x14ac:dyDescent="0.25">
      <c r="A63" s="15">
        <v>510</v>
      </c>
      <c r="B63" s="41" t="s">
        <v>154</v>
      </c>
      <c r="C63" s="39"/>
      <c r="D63" s="40"/>
      <c r="E63" s="40"/>
      <c r="F63" s="43">
        <v>0.05</v>
      </c>
      <c r="G63" s="44">
        <f t="shared" si="7"/>
        <v>0</v>
      </c>
    </row>
    <row r="64" spans="1:7" x14ac:dyDescent="0.25">
      <c r="A64" s="15">
        <v>520</v>
      </c>
      <c r="B64" s="41" t="s">
        <v>155</v>
      </c>
      <c r="C64" s="39"/>
      <c r="D64" s="40"/>
      <c r="E64" s="40"/>
      <c r="F64" s="43">
        <v>0.1</v>
      </c>
      <c r="G64" s="44">
        <f t="shared" si="7"/>
        <v>0</v>
      </c>
    </row>
    <row r="65" spans="1:7" x14ac:dyDescent="0.25">
      <c r="A65" s="15">
        <v>530</v>
      </c>
      <c r="B65" s="41" t="s">
        <v>156</v>
      </c>
      <c r="C65" s="46"/>
      <c r="D65" s="40"/>
      <c r="E65" s="40"/>
      <c r="F65" s="43">
        <v>0.4</v>
      </c>
      <c r="G65" s="44">
        <f t="shared" si="7"/>
        <v>0</v>
      </c>
    </row>
    <row r="66" spans="1:7" x14ac:dyDescent="0.25">
      <c r="A66" s="15">
        <v>540</v>
      </c>
      <c r="B66" s="41" t="s">
        <v>157</v>
      </c>
      <c r="C66" s="44"/>
      <c r="D66" s="40"/>
      <c r="E66" s="40"/>
      <c r="F66" s="43">
        <v>0.4</v>
      </c>
      <c r="G66" s="44">
        <f t="shared" si="7"/>
        <v>0</v>
      </c>
    </row>
    <row r="67" spans="1:7" x14ac:dyDescent="0.25">
      <c r="A67" s="15">
        <v>550</v>
      </c>
      <c r="B67" s="41" t="s">
        <v>158</v>
      </c>
      <c r="C67" s="40"/>
      <c r="D67" s="40"/>
      <c r="E67" s="40"/>
      <c r="F67" s="40"/>
      <c r="G67" s="40"/>
    </row>
    <row r="68" spans="1:7" x14ac:dyDescent="0.25">
      <c r="A68" s="15">
        <v>560</v>
      </c>
      <c r="B68" s="41" t="s">
        <v>159</v>
      </c>
      <c r="C68" s="40"/>
      <c r="D68" s="40"/>
      <c r="E68" s="40"/>
      <c r="F68" s="40"/>
      <c r="G68" s="40"/>
    </row>
    <row r="69" spans="1:7" x14ac:dyDescent="0.25">
      <c r="A69" s="15">
        <v>570</v>
      </c>
      <c r="B69" s="41" t="s">
        <v>160</v>
      </c>
      <c r="C69" s="44"/>
      <c r="D69" s="40"/>
      <c r="E69" s="40"/>
      <c r="F69" s="43">
        <v>1</v>
      </c>
      <c r="G69" s="44">
        <f t="shared" ref="G69" si="8">+C69*F69</f>
        <v>0</v>
      </c>
    </row>
    <row r="70" spans="1:7" x14ac:dyDescent="0.25">
      <c r="A70" s="15">
        <v>580</v>
      </c>
      <c r="B70" s="38" t="s">
        <v>161</v>
      </c>
      <c r="C70" s="39">
        <f>SUM(C71,C72,C73,C77,C81,C82,C83)</f>
        <v>0</v>
      </c>
      <c r="D70" s="40"/>
      <c r="E70" s="40"/>
      <c r="F70" s="40"/>
      <c r="G70" s="39">
        <f>SUM(G71,G72,G73,G77,G81,G82,G83)</f>
        <v>0</v>
      </c>
    </row>
    <row r="71" spans="1:7" x14ac:dyDescent="0.25">
      <c r="A71" s="15">
        <v>590</v>
      </c>
      <c r="B71" s="41" t="s">
        <v>162</v>
      </c>
      <c r="C71" s="44"/>
      <c r="D71" s="40"/>
      <c r="E71" s="40"/>
      <c r="F71" s="43">
        <v>0.05</v>
      </c>
      <c r="G71" s="44">
        <f t="shared" ref="G71:G73" si="9">+C71*F71</f>
        <v>0</v>
      </c>
    </row>
    <row r="72" spans="1:7" x14ac:dyDescent="0.25">
      <c r="A72" s="15">
        <v>600</v>
      </c>
      <c r="B72" s="41" t="s">
        <v>163</v>
      </c>
      <c r="C72" s="44"/>
      <c r="D72" s="40"/>
      <c r="E72" s="40"/>
      <c r="F72" s="43">
        <v>0.3</v>
      </c>
      <c r="G72" s="44">
        <f t="shared" si="9"/>
        <v>0</v>
      </c>
    </row>
    <row r="73" spans="1:7" x14ac:dyDescent="0.25">
      <c r="A73" s="15">
        <v>610</v>
      </c>
      <c r="B73" s="41" t="s">
        <v>164</v>
      </c>
      <c r="C73" s="117"/>
      <c r="D73" s="40"/>
      <c r="E73" s="40"/>
      <c r="F73" s="118"/>
      <c r="G73" s="117">
        <f t="shared" si="9"/>
        <v>0</v>
      </c>
    </row>
    <row r="74" spans="1:7" x14ac:dyDescent="0.25">
      <c r="A74" s="15">
        <v>620</v>
      </c>
      <c r="B74" s="38" t="s">
        <v>165</v>
      </c>
      <c r="C74" s="40"/>
      <c r="D74" s="40"/>
      <c r="E74" s="40"/>
      <c r="F74" s="40"/>
      <c r="G74" s="40"/>
    </row>
    <row r="75" spans="1:7" x14ac:dyDescent="0.25">
      <c r="A75" s="15">
        <v>630</v>
      </c>
      <c r="B75" s="41" t="s">
        <v>166</v>
      </c>
      <c r="C75" s="40"/>
      <c r="D75" s="40"/>
      <c r="E75" s="40"/>
      <c r="F75" s="40"/>
      <c r="G75" s="40"/>
    </row>
    <row r="76" spans="1:7" x14ac:dyDescent="0.25">
      <c r="A76" s="15">
        <v>640</v>
      </c>
      <c r="B76" s="41" t="s">
        <v>167</v>
      </c>
      <c r="C76" s="40"/>
      <c r="D76" s="40"/>
      <c r="E76" s="40"/>
      <c r="F76" s="40"/>
      <c r="G76" s="40"/>
    </row>
    <row r="77" spans="1:7" x14ac:dyDescent="0.25">
      <c r="A77" s="15">
        <v>650</v>
      </c>
      <c r="B77" s="38" t="s">
        <v>168</v>
      </c>
      <c r="C77" s="39">
        <f>SUM(C78,C79,C80)</f>
        <v>0</v>
      </c>
      <c r="D77" s="40"/>
      <c r="E77" s="40"/>
      <c r="F77" s="40"/>
      <c r="G77" s="39">
        <f>SUM(G78,G79,G80)</f>
        <v>0</v>
      </c>
    </row>
    <row r="78" spans="1:7" x14ac:dyDescent="0.25">
      <c r="A78" s="15">
        <v>660</v>
      </c>
      <c r="B78" s="41" t="s">
        <v>169</v>
      </c>
      <c r="C78" s="44"/>
      <c r="D78" s="40"/>
      <c r="E78" s="40"/>
      <c r="F78" s="43">
        <v>0.05</v>
      </c>
      <c r="G78" s="44">
        <f t="shared" ref="G78:G80" si="10">+C78*F78</f>
        <v>0</v>
      </c>
    </row>
    <row r="79" spans="1:7" x14ac:dyDescent="0.25">
      <c r="A79" s="15">
        <v>670</v>
      </c>
      <c r="B79" s="41" t="s">
        <v>170</v>
      </c>
      <c r="C79" s="44"/>
      <c r="D79" s="40"/>
      <c r="E79" s="40"/>
      <c r="F79" s="43">
        <v>0.3</v>
      </c>
      <c r="G79" s="44">
        <f t="shared" si="10"/>
        <v>0</v>
      </c>
    </row>
    <row r="80" spans="1:7" x14ac:dyDescent="0.25">
      <c r="A80" s="15">
        <v>680</v>
      </c>
      <c r="B80" s="41" t="s">
        <v>171</v>
      </c>
      <c r="C80" s="44"/>
      <c r="D80" s="40"/>
      <c r="E80" s="40"/>
      <c r="F80" s="43">
        <v>0.4</v>
      </c>
      <c r="G80" s="44">
        <f t="shared" si="10"/>
        <v>0</v>
      </c>
    </row>
    <row r="81" spans="1:7" x14ac:dyDescent="0.25">
      <c r="A81" s="15">
        <v>690</v>
      </c>
      <c r="B81" s="41" t="s">
        <v>172</v>
      </c>
      <c r="C81" s="40"/>
      <c r="D81" s="40"/>
      <c r="E81" s="40"/>
      <c r="F81" s="40"/>
      <c r="G81" s="40"/>
    </row>
    <row r="82" spans="1:7" x14ac:dyDescent="0.25">
      <c r="A82" s="15">
        <v>700</v>
      </c>
      <c r="B82" s="41" t="s">
        <v>173</v>
      </c>
      <c r="C82" s="40"/>
      <c r="D82" s="40"/>
      <c r="E82" s="40"/>
      <c r="F82" s="40"/>
      <c r="G82" s="40"/>
    </row>
    <row r="83" spans="1:7" x14ac:dyDescent="0.25">
      <c r="A83" s="15">
        <v>710</v>
      </c>
      <c r="B83" s="41" t="s">
        <v>174</v>
      </c>
      <c r="C83" s="44"/>
      <c r="D83" s="40"/>
      <c r="E83" s="40"/>
      <c r="F83" s="43">
        <v>1</v>
      </c>
      <c r="G83" s="44">
        <f t="shared" ref="G83" si="11">+C83*F83</f>
        <v>0</v>
      </c>
    </row>
    <row r="84" spans="1:7" x14ac:dyDescent="0.25">
      <c r="A84" s="15">
        <v>720</v>
      </c>
      <c r="B84" s="38" t="s">
        <v>175</v>
      </c>
      <c r="C84" s="39">
        <f>SUM(C85:C90,C97:C99)</f>
        <v>0</v>
      </c>
      <c r="D84" s="40"/>
      <c r="E84" s="40"/>
      <c r="F84" s="40"/>
      <c r="G84" s="39">
        <f>SUM(G85:G90,G97:G99)</f>
        <v>0</v>
      </c>
    </row>
    <row r="85" spans="1:7" x14ac:dyDescent="0.25">
      <c r="A85" s="15">
        <v>730</v>
      </c>
      <c r="B85" s="41" t="s">
        <v>176</v>
      </c>
      <c r="C85" s="44"/>
      <c r="D85" s="40"/>
      <c r="E85" s="40"/>
      <c r="F85" s="43"/>
      <c r="G85" s="44">
        <f t="shared" ref="G85:G88" si="12">+C85*F85</f>
        <v>0</v>
      </c>
    </row>
    <row r="86" spans="1:7" x14ac:dyDescent="0.25">
      <c r="A86" s="15">
        <v>740</v>
      </c>
      <c r="B86" s="41" t="s">
        <v>177</v>
      </c>
      <c r="C86" s="44"/>
      <c r="D86" s="40"/>
      <c r="E86" s="40"/>
      <c r="F86" s="152"/>
      <c r="G86" s="44">
        <f t="shared" si="12"/>
        <v>0</v>
      </c>
    </row>
    <row r="87" spans="1:7" x14ac:dyDescent="0.25">
      <c r="A87" s="15">
        <v>750</v>
      </c>
      <c r="B87" s="41" t="s">
        <v>178</v>
      </c>
      <c r="C87" s="44"/>
      <c r="D87" s="40"/>
      <c r="E87" s="40"/>
      <c r="F87" s="43"/>
      <c r="G87" s="44">
        <f t="shared" si="12"/>
        <v>0</v>
      </c>
    </row>
    <row r="88" spans="1:7" x14ac:dyDescent="0.25">
      <c r="A88" s="15">
        <v>760</v>
      </c>
      <c r="B88" s="41" t="s">
        <v>179</v>
      </c>
      <c r="C88" s="44"/>
      <c r="D88" s="40"/>
      <c r="E88" s="40"/>
      <c r="F88" s="152"/>
      <c r="G88" s="44">
        <f t="shared" si="12"/>
        <v>0</v>
      </c>
    </row>
    <row r="89" spans="1:7" x14ac:dyDescent="0.25">
      <c r="A89" s="15">
        <v>770</v>
      </c>
      <c r="B89" s="41" t="s">
        <v>180</v>
      </c>
      <c r="C89" s="44"/>
      <c r="D89" s="40"/>
      <c r="E89" s="40"/>
      <c r="F89" s="152"/>
      <c r="G89" s="44">
        <f>+C89*F89</f>
        <v>0</v>
      </c>
    </row>
    <row r="90" spans="1:7" x14ac:dyDescent="0.25">
      <c r="A90" s="15">
        <v>780</v>
      </c>
      <c r="B90" s="41" t="s">
        <v>181</v>
      </c>
      <c r="C90" s="154">
        <f>SUM(C91,C96)</f>
        <v>0</v>
      </c>
      <c r="D90" s="155"/>
      <c r="E90" s="155"/>
      <c r="F90" s="155"/>
      <c r="G90" s="154">
        <f>SUM(G91,G96)</f>
        <v>0</v>
      </c>
    </row>
    <row r="91" spans="1:7" x14ac:dyDescent="0.25">
      <c r="A91" s="15">
        <v>790</v>
      </c>
      <c r="B91" s="41" t="s">
        <v>182</v>
      </c>
      <c r="C91" s="154">
        <f>SUM(C92:C95)</f>
        <v>0</v>
      </c>
      <c r="D91" s="155"/>
      <c r="E91" s="155"/>
      <c r="F91" s="155"/>
      <c r="G91" s="154">
        <f>SUM(G92:G95)</f>
        <v>0</v>
      </c>
    </row>
    <row r="92" spans="1:7" x14ac:dyDescent="0.25">
      <c r="A92" s="15">
        <v>800</v>
      </c>
      <c r="B92" s="41" t="s">
        <v>183</v>
      </c>
      <c r="C92" s="44"/>
      <c r="D92" s="40"/>
      <c r="E92" s="40"/>
      <c r="F92" s="132"/>
      <c r="G92" s="44">
        <f t="shared" ref="G92:G103" si="13">+C92*F92</f>
        <v>0</v>
      </c>
    </row>
    <row r="93" spans="1:7" x14ac:dyDescent="0.25">
      <c r="A93" s="15">
        <v>810</v>
      </c>
      <c r="B93" s="41" t="s">
        <v>184</v>
      </c>
      <c r="C93" s="44"/>
      <c r="D93" s="40"/>
      <c r="E93" s="40"/>
      <c r="F93" s="132"/>
      <c r="G93" s="44">
        <f t="shared" si="13"/>
        <v>0</v>
      </c>
    </row>
    <row r="94" spans="1:7" x14ac:dyDescent="0.25">
      <c r="A94" s="15">
        <v>820</v>
      </c>
      <c r="B94" s="41" t="s">
        <v>185</v>
      </c>
      <c r="C94" s="44"/>
      <c r="D94" s="40"/>
      <c r="E94" s="40"/>
      <c r="F94" s="132"/>
      <c r="G94" s="44">
        <f t="shared" si="13"/>
        <v>0</v>
      </c>
    </row>
    <row r="95" spans="1:7" x14ac:dyDescent="0.25">
      <c r="A95" s="15">
        <v>830</v>
      </c>
      <c r="B95" s="41" t="s">
        <v>186</v>
      </c>
      <c r="C95" s="44"/>
      <c r="D95" s="40"/>
      <c r="E95" s="40"/>
      <c r="F95" s="132"/>
      <c r="G95" s="44">
        <f t="shared" si="13"/>
        <v>0</v>
      </c>
    </row>
    <row r="96" spans="1:7" x14ac:dyDescent="0.25">
      <c r="A96" s="15">
        <v>840</v>
      </c>
      <c r="B96" s="41" t="s">
        <v>187</v>
      </c>
      <c r="C96" s="44"/>
      <c r="D96" s="40"/>
      <c r="E96" s="40"/>
      <c r="F96" s="132"/>
      <c r="G96" s="44">
        <f t="shared" si="13"/>
        <v>0</v>
      </c>
    </row>
    <row r="97" spans="1:7" x14ac:dyDescent="0.25">
      <c r="A97" s="15">
        <v>850</v>
      </c>
      <c r="B97" s="41" t="s">
        <v>188</v>
      </c>
      <c r="C97" s="44"/>
      <c r="D97" s="40"/>
      <c r="E97" s="40"/>
      <c r="F97" s="132"/>
      <c r="G97" s="44">
        <f t="shared" si="13"/>
        <v>0</v>
      </c>
    </row>
    <row r="98" spans="1:7" x14ac:dyDescent="0.25">
      <c r="A98" s="15">
        <v>860</v>
      </c>
      <c r="B98" s="41" t="s">
        <v>189</v>
      </c>
      <c r="C98" s="44"/>
      <c r="D98" s="40"/>
      <c r="E98" s="40"/>
      <c r="F98" s="132"/>
      <c r="G98" s="44">
        <f t="shared" si="13"/>
        <v>0</v>
      </c>
    </row>
    <row r="99" spans="1:7" x14ac:dyDescent="0.25">
      <c r="A99" s="15">
        <v>870</v>
      </c>
      <c r="B99" s="41" t="s">
        <v>190</v>
      </c>
      <c r="C99" s="44"/>
      <c r="D99" s="40"/>
      <c r="E99" s="40"/>
      <c r="F99" s="132"/>
      <c r="G99" s="44">
        <f t="shared" si="13"/>
        <v>0</v>
      </c>
    </row>
    <row r="100" spans="1:7" x14ac:dyDescent="0.25">
      <c r="A100" s="15">
        <v>880</v>
      </c>
      <c r="B100" s="38" t="s">
        <v>191</v>
      </c>
      <c r="C100" s="39">
        <f>SUM(C101:C103)</f>
        <v>0</v>
      </c>
      <c r="D100" s="40"/>
      <c r="E100" s="40"/>
      <c r="F100" s="40"/>
      <c r="G100" s="39">
        <f>SUM(G101:G103)</f>
        <v>0</v>
      </c>
    </row>
    <row r="101" spans="1:7" x14ac:dyDescent="0.25">
      <c r="A101" s="15">
        <v>890</v>
      </c>
      <c r="B101" s="41" t="s">
        <v>192</v>
      </c>
      <c r="C101" s="44"/>
      <c r="D101" s="40"/>
      <c r="E101" s="40"/>
      <c r="F101" s="43">
        <v>0</v>
      </c>
      <c r="G101" s="44">
        <f t="shared" si="13"/>
        <v>0</v>
      </c>
    </row>
    <row r="102" spans="1:7" x14ac:dyDescent="0.25">
      <c r="A102" s="15">
        <v>900</v>
      </c>
      <c r="B102" s="41" t="s">
        <v>193</v>
      </c>
      <c r="C102" s="44"/>
      <c r="D102" s="40"/>
      <c r="E102" s="40"/>
      <c r="F102" s="43">
        <v>1</v>
      </c>
      <c r="G102" s="44">
        <f t="shared" si="13"/>
        <v>0</v>
      </c>
    </row>
    <row r="103" spans="1:7" x14ac:dyDescent="0.25">
      <c r="A103" s="15">
        <v>910</v>
      </c>
      <c r="B103" s="41" t="s">
        <v>194</v>
      </c>
      <c r="C103" s="44"/>
      <c r="D103" s="40"/>
      <c r="E103" s="40"/>
      <c r="F103" s="43">
        <v>1</v>
      </c>
      <c r="G103" s="44">
        <f t="shared" si="13"/>
        <v>0</v>
      </c>
    </row>
    <row r="104" spans="1:7" x14ac:dyDescent="0.25">
      <c r="A104" s="15">
        <v>920</v>
      </c>
      <c r="B104" s="38" t="s">
        <v>195</v>
      </c>
      <c r="C104" s="39">
        <f>SUM(C105,C114)</f>
        <v>0</v>
      </c>
      <c r="D104" s="137"/>
      <c r="E104" s="137"/>
      <c r="F104" s="40"/>
      <c r="G104" s="39">
        <f>SUM(G105,G114)</f>
        <v>0</v>
      </c>
    </row>
    <row r="105" spans="1:7" x14ac:dyDescent="0.25">
      <c r="A105" s="15">
        <v>930</v>
      </c>
      <c r="B105" s="38" t="s">
        <v>196</v>
      </c>
      <c r="C105" s="39">
        <f>+C106+C107+C108+C110+C112+C113</f>
        <v>0</v>
      </c>
      <c r="D105" s="39">
        <f>+D106+D107+D108+D110+D112+D113</f>
        <v>0</v>
      </c>
      <c r="E105" s="39">
        <f>+E106+E107+E108+E110+E112</f>
        <v>0</v>
      </c>
      <c r="F105" s="40"/>
      <c r="G105" s="39">
        <f>+G106+G107+G108+G110+G112+G113</f>
        <v>0</v>
      </c>
    </row>
    <row r="106" spans="1:7" x14ac:dyDescent="0.25">
      <c r="A106" s="15">
        <v>940</v>
      </c>
      <c r="B106" s="41" t="s">
        <v>197</v>
      </c>
      <c r="C106" s="44"/>
      <c r="D106" s="44"/>
      <c r="E106" s="44"/>
      <c r="F106" s="43">
        <v>0</v>
      </c>
      <c r="G106" s="44">
        <f t="shared" ref="G106:G124" si="14">+C106*F106</f>
        <v>0</v>
      </c>
    </row>
    <row r="107" spans="1:7" x14ac:dyDescent="0.25">
      <c r="A107" s="15">
        <v>950</v>
      </c>
      <c r="B107" s="41" t="s">
        <v>132</v>
      </c>
      <c r="C107" s="44"/>
      <c r="D107" s="44"/>
      <c r="E107" s="44"/>
      <c r="F107" s="43">
        <v>0</v>
      </c>
      <c r="G107" s="44">
        <f t="shared" si="14"/>
        <v>0</v>
      </c>
    </row>
    <row r="108" spans="1:7" x14ac:dyDescent="0.25">
      <c r="A108" s="15">
        <v>960</v>
      </c>
      <c r="B108" s="41" t="s">
        <v>198</v>
      </c>
      <c r="C108" s="44"/>
      <c r="D108" s="44"/>
      <c r="E108" s="44"/>
      <c r="F108" s="43">
        <v>0</v>
      </c>
      <c r="G108" s="44">
        <f t="shared" si="14"/>
        <v>0</v>
      </c>
    </row>
    <row r="109" spans="1:7" x14ac:dyDescent="0.25">
      <c r="A109" s="15">
        <v>970</v>
      </c>
      <c r="B109" s="41" t="s">
        <v>199</v>
      </c>
      <c r="C109" s="40"/>
      <c r="D109" s="40"/>
      <c r="E109" s="40"/>
      <c r="F109" s="40"/>
      <c r="G109" s="40"/>
    </row>
    <row r="110" spans="1:7" x14ac:dyDescent="0.25">
      <c r="A110" s="15">
        <v>980</v>
      </c>
      <c r="B110" s="41" t="s">
        <v>200</v>
      </c>
      <c r="C110" s="44"/>
      <c r="D110" s="44"/>
      <c r="E110" s="44"/>
      <c r="F110" s="43">
        <v>0</v>
      </c>
      <c r="G110" s="44">
        <f t="shared" si="14"/>
        <v>0</v>
      </c>
    </row>
    <row r="111" spans="1:7" x14ac:dyDescent="0.25">
      <c r="A111" s="15">
        <v>990</v>
      </c>
      <c r="B111" s="41" t="s">
        <v>201</v>
      </c>
      <c r="C111" s="40"/>
      <c r="D111" s="40"/>
      <c r="E111" s="40"/>
      <c r="F111" s="40"/>
      <c r="G111" s="40"/>
    </row>
    <row r="112" spans="1:7" x14ac:dyDescent="0.25">
      <c r="A112" s="15">
        <v>1000</v>
      </c>
      <c r="B112" s="41" t="s">
        <v>202</v>
      </c>
      <c r="C112" s="44"/>
      <c r="D112" s="44"/>
      <c r="E112" s="44"/>
      <c r="F112" s="43">
        <v>0</v>
      </c>
      <c r="G112" s="44">
        <f t="shared" si="14"/>
        <v>0</v>
      </c>
    </row>
    <row r="113" spans="1:7" x14ac:dyDescent="0.25">
      <c r="A113" s="15">
        <v>1010</v>
      </c>
      <c r="B113" s="41" t="s">
        <v>203</v>
      </c>
      <c r="C113" s="44"/>
      <c r="D113" s="44"/>
      <c r="E113" s="40"/>
      <c r="F113" s="43">
        <v>0</v>
      </c>
      <c r="G113" s="44">
        <f t="shared" si="14"/>
        <v>0</v>
      </c>
    </row>
    <row r="114" spans="1:7" x14ac:dyDescent="0.25">
      <c r="A114" s="15">
        <v>1020</v>
      </c>
      <c r="B114" s="38" t="s">
        <v>204</v>
      </c>
      <c r="C114" s="39">
        <f>+C115+C116+C117+C119+C121+C122</f>
        <v>0</v>
      </c>
      <c r="D114" s="44"/>
      <c r="E114" s="39">
        <f>SUM(E115:E121)</f>
        <v>0</v>
      </c>
      <c r="F114" s="40"/>
      <c r="G114" s="39">
        <f>+G115+G116+G117+G119+G121+G122</f>
        <v>0</v>
      </c>
    </row>
    <row r="115" spans="1:7" x14ac:dyDescent="0.25">
      <c r="A115" s="15">
        <v>1030</v>
      </c>
      <c r="B115" s="41" t="s">
        <v>197</v>
      </c>
      <c r="C115" s="44"/>
      <c r="D115" s="44"/>
      <c r="E115" s="44"/>
      <c r="F115" s="43">
        <v>0</v>
      </c>
      <c r="G115" s="44">
        <f t="shared" si="14"/>
        <v>0</v>
      </c>
    </row>
    <row r="116" spans="1:7" x14ac:dyDescent="0.25">
      <c r="A116" s="15">
        <v>1040</v>
      </c>
      <c r="B116" s="41" t="s">
        <v>205</v>
      </c>
      <c r="C116" s="44"/>
      <c r="D116" s="44"/>
      <c r="E116" s="44"/>
      <c r="F116" s="43">
        <v>7.0000000000000007E-2</v>
      </c>
      <c r="G116" s="44">
        <f t="shared" si="14"/>
        <v>0</v>
      </c>
    </row>
    <row r="117" spans="1:7" x14ac:dyDescent="0.25">
      <c r="A117" s="15">
        <v>1050</v>
      </c>
      <c r="B117" s="41" t="s">
        <v>198</v>
      </c>
      <c r="C117" s="44"/>
      <c r="D117" s="44"/>
      <c r="E117" s="44"/>
      <c r="F117" s="43">
        <v>0.15</v>
      </c>
      <c r="G117" s="44">
        <f t="shared" si="14"/>
        <v>0</v>
      </c>
    </row>
    <row r="118" spans="1:7" x14ac:dyDescent="0.25">
      <c r="A118" s="15">
        <v>1060</v>
      </c>
      <c r="B118" s="41" t="s">
        <v>206</v>
      </c>
      <c r="C118" s="40"/>
      <c r="D118" s="40"/>
      <c r="E118" s="40"/>
      <c r="F118" s="40"/>
      <c r="G118" s="40"/>
    </row>
    <row r="119" spans="1:7" x14ac:dyDescent="0.25">
      <c r="A119" s="15">
        <v>1070</v>
      </c>
      <c r="B119" s="41" t="s">
        <v>200</v>
      </c>
      <c r="C119" s="44"/>
      <c r="D119" s="44"/>
      <c r="E119" s="44"/>
      <c r="F119" s="43">
        <v>0.3</v>
      </c>
      <c r="G119" s="44">
        <f t="shared" si="14"/>
        <v>0</v>
      </c>
    </row>
    <row r="120" spans="1:7" x14ac:dyDescent="0.25">
      <c r="A120" s="15">
        <v>1080</v>
      </c>
      <c r="B120" s="41" t="s">
        <v>207</v>
      </c>
      <c r="C120" s="40"/>
      <c r="D120" s="40"/>
      <c r="E120" s="40"/>
      <c r="F120" s="40"/>
      <c r="G120" s="40"/>
    </row>
    <row r="121" spans="1:7" x14ac:dyDescent="0.25">
      <c r="A121" s="15">
        <v>1090</v>
      </c>
      <c r="B121" s="41" t="s">
        <v>202</v>
      </c>
      <c r="C121" s="44"/>
      <c r="D121" s="44"/>
      <c r="E121" s="44"/>
      <c r="F121" s="43">
        <v>0.5</v>
      </c>
      <c r="G121" s="44">
        <f t="shared" si="14"/>
        <v>0</v>
      </c>
    </row>
    <row r="122" spans="1:7" x14ac:dyDescent="0.25">
      <c r="A122" s="15">
        <v>1100</v>
      </c>
      <c r="B122" s="38" t="s">
        <v>203</v>
      </c>
      <c r="C122" s="48">
        <f>SUM(C123:C124)</f>
        <v>0</v>
      </c>
      <c r="D122" s="44"/>
      <c r="E122" s="40"/>
      <c r="F122" s="40"/>
      <c r="G122" s="39">
        <f>SUM(G123:G124)</f>
        <v>0</v>
      </c>
    </row>
    <row r="123" spans="1:7" x14ac:dyDescent="0.25">
      <c r="A123" s="15">
        <v>1110</v>
      </c>
      <c r="B123" s="41" t="s">
        <v>208</v>
      </c>
      <c r="C123" s="44"/>
      <c r="D123" s="44"/>
      <c r="E123" s="40"/>
      <c r="F123" s="43">
        <v>0.25</v>
      </c>
      <c r="G123" s="44">
        <f t="shared" si="14"/>
        <v>0</v>
      </c>
    </row>
    <row r="124" spans="1:7" x14ac:dyDescent="0.25">
      <c r="A124" s="15">
        <v>1120</v>
      </c>
      <c r="B124" s="41" t="s">
        <v>209</v>
      </c>
      <c r="C124" s="44"/>
      <c r="D124" s="44"/>
      <c r="E124" s="40"/>
      <c r="F124" s="43">
        <v>1</v>
      </c>
      <c r="G124" s="44">
        <f t="shared" si="14"/>
        <v>0</v>
      </c>
    </row>
    <row r="125" spans="1:7" x14ac:dyDescent="0.25">
      <c r="A125" s="15">
        <v>1130</v>
      </c>
      <c r="B125" s="41" t="s">
        <v>210</v>
      </c>
      <c r="C125" s="117"/>
      <c r="D125" s="117"/>
      <c r="E125" s="117"/>
      <c r="F125" s="117"/>
      <c r="G125" s="44"/>
    </row>
    <row r="126" spans="1:7" x14ac:dyDescent="0.25">
      <c r="A126" s="169" t="s">
        <v>211</v>
      </c>
      <c r="B126" s="170"/>
      <c r="C126" s="171"/>
      <c r="D126" s="171"/>
      <c r="E126" s="171"/>
      <c r="F126" s="171"/>
      <c r="G126" s="171"/>
    </row>
    <row r="127" spans="1:7" x14ac:dyDescent="0.25">
      <c r="A127" s="15">
        <v>1140</v>
      </c>
      <c r="B127" s="27" t="s">
        <v>212</v>
      </c>
      <c r="C127" s="27"/>
      <c r="D127" s="26"/>
      <c r="E127" s="26"/>
      <c r="F127" s="26"/>
      <c r="G127" s="26"/>
    </row>
    <row r="128" spans="1:7" x14ac:dyDescent="0.25">
      <c r="A128" s="15">
        <v>1150</v>
      </c>
      <c r="B128" s="27" t="s">
        <v>213</v>
      </c>
      <c r="C128" s="28"/>
      <c r="D128" s="26"/>
      <c r="E128" s="26"/>
      <c r="F128" s="26"/>
      <c r="G128" s="26"/>
    </row>
    <row r="129" spans="1:7" x14ac:dyDescent="0.25">
      <c r="A129" s="15">
        <v>1160</v>
      </c>
      <c r="B129" s="27" t="s">
        <v>214</v>
      </c>
      <c r="C129" s="28"/>
      <c r="D129" s="26"/>
      <c r="E129" s="26"/>
      <c r="F129" s="26"/>
      <c r="G129" s="26"/>
    </row>
    <row r="130" spans="1:7" x14ac:dyDescent="0.25">
      <c r="A130" s="15">
        <v>1170</v>
      </c>
      <c r="B130" s="27" t="s">
        <v>215</v>
      </c>
      <c r="C130" s="27"/>
      <c r="D130" s="26"/>
      <c r="E130" s="26"/>
      <c r="F130" s="26"/>
      <c r="G130" s="26"/>
    </row>
    <row r="131" spans="1:7" x14ac:dyDescent="0.25">
      <c r="A131" s="169" t="s">
        <v>216</v>
      </c>
      <c r="B131" s="170"/>
      <c r="C131" s="188"/>
      <c r="D131" s="188"/>
      <c r="E131" s="188"/>
      <c r="F131" s="188"/>
      <c r="G131" s="188"/>
    </row>
    <row r="132" spans="1:7" x14ac:dyDescent="0.25">
      <c r="A132" s="15">
        <v>1180</v>
      </c>
      <c r="B132" s="27" t="s">
        <v>217</v>
      </c>
      <c r="C132" s="27"/>
      <c r="D132" s="26"/>
      <c r="E132" s="26"/>
      <c r="F132" s="27"/>
      <c r="G132" s="27"/>
    </row>
    <row r="133" spans="1:7" x14ac:dyDescent="0.25">
      <c r="A133" s="15">
        <v>1190</v>
      </c>
      <c r="B133" s="27" t="s">
        <v>218</v>
      </c>
      <c r="C133" s="27"/>
      <c r="D133" s="26"/>
      <c r="E133" s="26"/>
      <c r="F133" s="27"/>
      <c r="G133" s="27"/>
    </row>
    <row r="134" spans="1:7" x14ac:dyDescent="0.25">
      <c r="A134" s="15">
        <v>1200</v>
      </c>
      <c r="B134" s="27" t="s">
        <v>219</v>
      </c>
      <c r="C134" s="27"/>
      <c r="D134" s="26"/>
      <c r="E134" s="26"/>
      <c r="F134" s="27"/>
      <c r="G134" s="27"/>
    </row>
    <row r="135" spans="1:7" x14ac:dyDescent="0.25">
      <c r="A135" s="15">
        <v>1210</v>
      </c>
      <c r="B135" s="27" t="s">
        <v>220</v>
      </c>
      <c r="C135" s="27"/>
      <c r="D135" s="26"/>
      <c r="E135" s="26"/>
      <c r="F135" s="27"/>
      <c r="G135" s="27"/>
    </row>
    <row r="136" spans="1:7" x14ac:dyDescent="0.25">
      <c r="A136" s="169" t="s">
        <v>221</v>
      </c>
      <c r="B136" s="170"/>
      <c r="C136" s="188"/>
      <c r="D136" s="188"/>
      <c r="E136" s="188"/>
      <c r="F136" s="188"/>
      <c r="G136" s="188"/>
    </row>
    <row r="137" spans="1:7" x14ac:dyDescent="0.25">
      <c r="A137" s="15">
        <v>1220</v>
      </c>
      <c r="B137" s="27" t="s">
        <v>222</v>
      </c>
      <c r="C137" s="28"/>
      <c r="D137" s="26"/>
      <c r="E137" s="26"/>
      <c r="F137" s="27"/>
      <c r="G137" s="27"/>
    </row>
    <row r="138" spans="1:7" x14ac:dyDescent="0.25">
      <c r="A138" s="15">
        <v>1230</v>
      </c>
      <c r="B138" s="27" t="s">
        <v>223</v>
      </c>
      <c r="C138" s="28"/>
      <c r="D138" s="26"/>
      <c r="E138" s="26"/>
      <c r="F138" s="27"/>
      <c r="G138" s="27"/>
    </row>
    <row r="139" spans="1:7" x14ac:dyDescent="0.25">
      <c r="A139" s="15">
        <v>1240</v>
      </c>
      <c r="B139" s="27" t="s">
        <v>224</v>
      </c>
      <c r="C139" s="28"/>
      <c r="D139" s="26"/>
      <c r="E139" s="26"/>
      <c r="F139" s="27"/>
      <c r="G139" s="27"/>
    </row>
    <row r="140" spans="1:7" x14ac:dyDescent="0.25">
      <c r="A140" s="15">
        <v>1250</v>
      </c>
      <c r="B140" s="27" t="s">
        <v>225</v>
      </c>
      <c r="C140" s="28"/>
      <c r="D140" s="26"/>
      <c r="E140" s="26"/>
      <c r="F140" s="27"/>
      <c r="G140" s="27"/>
    </row>
    <row r="141" spans="1:7" x14ac:dyDescent="0.25">
      <c r="A141" s="15">
        <v>1260</v>
      </c>
      <c r="B141" s="27" t="s">
        <v>226</v>
      </c>
      <c r="C141" s="27"/>
      <c r="D141" s="26"/>
      <c r="E141" s="26"/>
      <c r="F141" s="26"/>
      <c r="G141" s="26"/>
    </row>
    <row r="142" spans="1:7" x14ac:dyDescent="0.25">
      <c r="A142" s="15">
        <v>1270</v>
      </c>
      <c r="B142" s="27" t="s">
        <v>227</v>
      </c>
      <c r="C142" s="27"/>
      <c r="D142" s="26"/>
      <c r="E142" s="26"/>
      <c r="F142" s="26"/>
      <c r="G142" s="26"/>
    </row>
    <row r="143" spans="1:7" x14ac:dyDescent="0.25">
      <c r="A143" s="15">
        <v>1280</v>
      </c>
      <c r="B143" s="27" t="s">
        <v>228</v>
      </c>
      <c r="C143" s="26"/>
      <c r="D143" s="26"/>
      <c r="E143" s="26"/>
      <c r="F143" s="26"/>
      <c r="G143" s="26"/>
    </row>
    <row r="144" spans="1:7" x14ac:dyDescent="0.25">
      <c r="A144" s="169" t="s">
        <v>229</v>
      </c>
      <c r="B144" s="170"/>
      <c r="C144" s="188"/>
      <c r="D144" s="188"/>
      <c r="E144" s="188"/>
      <c r="F144" s="188"/>
      <c r="G144" s="188"/>
    </row>
    <row r="145" spans="1:7" x14ac:dyDescent="0.25">
      <c r="A145" s="15">
        <v>1290</v>
      </c>
      <c r="B145" s="27" t="s">
        <v>230</v>
      </c>
      <c r="C145" s="26"/>
      <c r="D145" s="26"/>
      <c r="E145" s="26"/>
      <c r="F145" s="26"/>
      <c r="G145" s="26"/>
    </row>
    <row r="146" spans="1:7" x14ac:dyDescent="0.25">
      <c r="A146" s="15">
        <v>1300</v>
      </c>
      <c r="B146" s="27" t="s">
        <v>231</v>
      </c>
      <c r="C146" s="26"/>
      <c r="D146" s="26"/>
      <c r="E146" s="26"/>
      <c r="F146" s="26"/>
      <c r="G146" s="26"/>
    </row>
    <row r="147" spans="1:7" x14ac:dyDescent="0.25">
      <c r="A147" s="15">
        <v>1310</v>
      </c>
      <c r="B147" s="27" t="s">
        <v>232</v>
      </c>
      <c r="C147" s="26"/>
      <c r="D147" s="26"/>
      <c r="E147" s="26"/>
      <c r="F147" s="26"/>
      <c r="G147" s="26"/>
    </row>
    <row r="148" spans="1:7" x14ac:dyDescent="0.25">
      <c r="A148" s="15">
        <v>1320</v>
      </c>
      <c r="B148" s="27" t="s">
        <v>233</v>
      </c>
      <c r="C148" s="26"/>
      <c r="D148" s="26"/>
      <c r="E148" s="26"/>
      <c r="F148" s="26"/>
      <c r="G148" s="26"/>
    </row>
    <row r="149" spans="1:7" x14ac:dyDescent="0.25">
      <c r="A149" s="15">
        <v>1330</v>
      </c>
      <c r="B149" s="27" t="s">
        <v>234</v>
      </c>
      <c r="C149" s="26"/>
      <c r="D149" s="26"/>
      <c r="E149" s="26"/>
      <c r="F149" s="26"/>
      <c r="G149" s="26"/>
    </row>
    <row r="150" spans="1:7" x14ac:dyDescent="0.25">
      <c r="A150" s="15">
        <v>1340</v>
      </c>
      <c r="B150" s="27" t="s">
        <v>235</v>
      </c>
      <c r="C150" s="26"/>
      <c r="D150" s="26"/>
      <c r="E150" s="26"/>
      <c r="F150" s="26"/>
      <c r="G150" s="26"/>
    </row>
    <row r="151" spans="1:7" x14ac:dyDescent="0.25">
      <c r="A151" s="15">
        <v>1350</v>
      </c>
      <c r="B151" s="27" t="s">
        <v>236</v>
      </c>
      <c r="C151" s="26"/>
      <c r="D151" s="26"/>
      <c r="E151" s="26"/>
      <c r="F151" s="26"/>
      <c r="G151" s="26"/>
    </row>
    <row r="152" spans="1:7" x14ac:dyDescent="0.25">
      <c r="A152" s="15">
        <v>1360</v>
      </c>
      <c r="B152" s="27" t="s">
        <v>237</v>
      </c>
      <c r="C152" s="26"/>
      <c r="D152" s="26"/>
      <c r="E152" s="26"/>
      <c r="F152" s="26"/>
      <c r="G152" s="26"/>
    </row>
    <row r="153" spans="1:7" x14ac:dyDescent="0.25">
      <c r="A153" s="15">
        <v>1370</v>
      </c>
      <c r="B153" s="27" t="s">
        <v>238</v>
      </c>
      <c r="C153" s="27"/>
      <c r="D153" s="26"/>
      <c r="E153" s="26"/>
      <c r="F153" s="27"/>
      <c r="G153" s="27"/>
    </row>
    <row r="154" spans="1:7" x14ac:dyDescent="0.25">
      <c r="A154" s="15">
        <v>1380</v>
      </c>
      <c r="B154" s="27" t="s">
        <v>239</v>
      </c>
      <c r="C154" s="27"/>
      <c r="D154" s="26"/>
      <c r="E154" s="26"/>
      <c r="F154" s="27"/>
      <c r="G154" s="27"/>
    </row>
    <row r="155" spans="1:7" x14ac:dyDescent="0.25">
      <c r="A155" s="15">
        <v>1390</v>
      </c>
      <c r="B155" s="27" t="s">
        <v>240</v>
      </c>
      <c r="C155" s="26"/>
      <c r="D155" s="26"/>
      <c r="E155" s="26"/>
      <c r="F155" s="26"/>
      <c r="G155" s="26"/>
    </row>
    <row r="157" spans="1:7" s="1" customFormat="1" ht="12.75" x14ac:dyDescent="0.2">
      <c r="B157" s="29" t="s">
        <v>87</v>
      </c>
      <c r="C157" s="30"/>
      <c r="D157" s="30"/>
      <c r="E157" s="30"/>
      <c r="F157" s="30"/>
      <c r="G157" s="30"/>
    </row>
    <row r="158" spans="1:7" s="1" customFormat="1" ht="12.75" x14ac:dyDescent="0.2">
      <c r="B158" s="31" t="s">
        <v>88</v>
      </c>
      <c r="C158" s="32"/>
      <c r="D158" s="32"/>
      <c r="E158" s="32"/>
      <c r="F158" s="32"/>
      <c r="G158" s="32"/>
    </row>
    <row r="159" spans="1:7" s="1" customFormat="1" ht="12.75" x14ac:dyDescent="0.2">
      <c r="B159" s="32"/>
      <c r="C159" s="32"/>
    </row>
    <row r="160" spans="1:7" s="1" customFormat="1" ht="12.75" x14ac:dyDescent="0.2">
      <c r="B160" s="29" t="s">
        <v>87</v>
      </c>
      <c r="C160" s="30"/>
      <c r="D160" s="30"/>
      <c r="E160" s="30"/>
      <c r="F160" s="30"/>
      <c r="G160" s="30"/>
    </row>
    <row r="161" spans="2:8" s="1" customFormat="1" ht="12.75" x14ac:dyDescent="0.2">
      <c r="B161" s="31" t="s">
        <v>88</v>
      </c>
      <c r="C161" s="32"/>
      <c r="D161" s="32"/>
      <c r="E161" s="32"/>
      <c r="F161" s="32"/>
      <c r="G161" s="32"/>
      <c r="H161" s="32"/>
    </row>
  </sheetData>
  <sheetProtection formatCells="0" formatColumns="0" formatRows="0" insertColumns="0" insertRows="0" insertHyperlinks="0" deleteColumns="0" deleteRows="0" sort="0" autoFilter="0" pivotTables="0"/>
  <mergeCells count="16">
    <mergeCell ref="D8:E8"/>
    <mergeCell ref="A4:B4"/>
    <mergeCell ref="C4:E4"/>
    <mergeCell ref="D5:E5"/>
    <mergeCell ref="D6:E6"/>
    <mergeCell ref="D7:E7"/>
    <mergeCell ref="A126:G126"/>
    <mergeCell ref="A131:G131"/>
    <mergeCell ref="A136:G136"/>
    <mergeCell ref="A144:G144"/>
    <mergeCell ref="A10:B11"/>
    <mergeCell ref="C10:C11"/>
    <mergeCell ref="D10:D11"/>
    <mergeCell ref="E10:E11"/>
    <mergeCell ref="F10:F11"/>
    <mergeCell ref="G10:G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showGridLines="0" zoomScale="80" zoomScaleNormal="80" workbookViewId="0">
      <selection activeCell="B39" sqref="B39:C39"/>
    </sheetView>
  </sheetViews>
  <sheetFormatPr defaultColWidth="9.140625" defaultRowHeight="15" x14ac:dyDescent="0.25"/>
  <cols>
    <col min="1" max="1" width="8.42578125" style="91" customWidth="1"/>
    <col min="2" max="2" width="149.28515625" style="91" bestFit="1" customWidth="1"/>
    <col min="3" max="3" width="13.140625" style="91" customWidth="1"/>
    <col min="4" max="5" width="10" style="91" customWidth="1"/>
    <col min="6" max="6" width="10.28515625" style="91" customWidth="1"/>
    <col min="7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I2" s="4"/>
      <c r="J2" s="4"/>
      <c r="K2" s="4"/>
    </row>
    <row r="3" spans="1:17" s="1" customFormat="1" ht="12.75" x14ac:dyDescent="0.2"/>
    <row r="4" spans="1:17" s="5" customFormat="1" x14ac:dyDescent="0.25">
      <c r="A4" s="174" t="s">
        <v>241</v>
      </c>
      <c r="B4" s="176"/>
      <c r="C4" s="177" t="s">
        <v>242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9" customHeight="1" x14ac:dyDescent="0.25">
      <c r="A10" s="181" t="s">
        <v>244</v>
      </c>
      <c r="B10" s="183"/>
      <c r="C10" s="192" t="s">
        <v>102</v>
      </c>
      <c r="D10" s="192" t="s">
        <v>103</v>
      </c>
      <c r="E10" s="192" t="s">
        <v>104</v>
      </c>
      <c r="F10" s="192" t="s">
        <v>14</v>
      </c>
      <c r="G10" s="192" t="s">
        <v>105</v>
      </c>
    </row>
    <row r="11" spans="1:17" ht="48.75" customHeight="1" x14ac:dyDescent="0.25">
      <c r="A11" s="190"/>
      <c r="B11" s="191"/>
      <c r="C11" s="193"/>
      <c r="D11" s="193"/>
      <c r="E11" s="193"/>
      <c r="F11" s="194"/>
      <c r="G11" s="193"/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24</v>
      </c>
      <c r="G12" s="15" t="s">
        <v>26</v>
      </c>
    </row>
    <row r="13" spans="1:17" x14ac:dyDescent="0.25">
      <c r="A13" s="15" t="s">
        <v>16</v>
      </c>
      <c r="B13" s="47" t="s">
        <v>106</v>
      </c>
      <c r="C13" s="39">
        <f>SUM(C14,C104)</f>
        <v>0</v>
      </c>
      <c r="D13" s="40"/>
      <c r="E13" s="40"/>
      <c r="F13" s="40"/>
      <c r="G13" s="39">
        <f>SUM(G14,G104,G125)</f>
        <v>0</v>
      </c>
    </row>
    <row r="14" spans="1:17" x14ac:dyDescent="0.25">
      <c r="A14" s="15" t="s">
        <v>20</v>
      </c>
      <c r="B14" s="47" t="s">
        <v>107</v>
      </c>
      <c r="C14" s="39">
        <f>SUM(C15,C24,C33,C39,C58,C84,C100)</f>
        <v>0</v>
      </c>
      <c r="D14" s="40"/>
      <c r="E14" s="40"/>
      <c r="F14" s="40"/>
      <c r="G14" s="39">
        <f>SUM(G15,G24,G33,G39,G58,G84,G100)</f>
        <v>0</v>
      </c>
    </row>
    <row r="15" spans="1:17" x14ac:dyDescent="0.25">
      <c r="A15" s="15" t="s">
        <v>17</v>
      </c>
      <c r="B15" s="47" t="s">
        <v>108</v>
      </c>
      <c r="C15" s="39">
        <f>SUM(C16,C17,C20,C21,C22,C23)</f>
        <v>0</v>
      </c>
      <c r="D15" s="40"/>
      <c r="E15" s="40"/>
      <c r="F15" s="40"/>
      <c r="G15" s="39">
        <f>SUM(G16,G17,G20,G21,G22,G23)</f>
        <v>0</v>
      </c>
    </row>
    <row r="16" spans="1:17" x14ac:dyDescent="0.25">
      <c r="A16" s="15" t="s">
        <v>18</v>
      </c>
      <c r="B16" s="27" t="s">
        <v>109</v>
      </c>
      <c r="C16" s="42"/>
      <c r="D16" s="40"/>
      <c r="E16" s="40"/>
      <c r="F16" s="43">
        <v>1</v>
      </c>
      <c r="G16" s="44">
        <f>+C16*F16</f>
        <v>0</v>
      </c>
    </row>
    <row r="17" spans="1:7" x14ac:dyDescent="0.25">
      <c r="A17" s="15" t="s">
        <v>24</v>
      </c>
      <c r="B17" s="47" t="s">
        <v>110</v>
      </c>
      <c r="C17" s="39">
        <f>SUM(C18,C19)</f>
        <v>0</v>
      </c>
      <c r="D17" s="40"/>
      <c r="E17" s="40"/>
      <c r="F17" s="40"/>
      <c r="G17" s="39">
        <f>SUM(G18,G19)</f>
        <v>0</v>
      </c>
    </row>
    <row r="18" spans="1:7" x14ac:dyDescent="0.25">
      <c r="A18" s="15" t="s">
        <v>26</v>
      </c>
      <c r="B18" s="27" t="s">
        <v>111</v>
      </c>
      <c r="C18" s="42"/>
      <c r="D18" s="40"/>
      <c r="E18" s="40"/>
      <c r="F18" s="45">
        <v>0.15</v>
      </c>
      <c r="G18" s="44">
        <f t="shared" ref="G18:G20" si="0">+C18*F18</f>
        <v>0</v>
      </c>
    </row>
    <row r="19" spans="1:7" x14ac:dyDescent="0.25">
      <c r="A19" s="15" t="s">
        <v>28</v>
      </c>
      <c r="B19" s="27" t="s">
        <v>112</v>
      </c>
      <c r="C19" s="42"/>
      <c r="D19" s="40"/>
      <c r="E19" s="40"/>
      <c r="F19" s="45">
        <v>0.2</v>
      </c>
      <c r="G19" s="44">
        <f t="shared" si="0"/>
        <v>0</v>
      </c>
    </row>
    <row r="20" spans="1:7" x14ac:dyDescent="0.25">
      <c r="A20" s="15" t="s">
        <v>30</v>
      </c>
      <c r="B20" s="27" t="s">
        <v>113</v>
      </c>
      <c r="C20" s="42"/>
      <c r="D20" s="40"/>
      <c r="E20" s="40"/>
      <c r="F20" s="45">
        <v>0.05</v>
      </c>
      <c r="G20" s="44">
        <f t="shared" si="0"/>
        <v>0</v>
      </c>
    </row>
    <row r="21" spans="1:7" x14ac:dyDescent="0.25">
      <c r="A21" s="15" t="s">
        <v>32</v>
      </c>
      <c r="B21" s="27" t="s">
        <v>114</v>
      </c>
      <c r="C21" s="40"/>
      <c r="D21" s="40"/>
      <c r="E21" s="40"/>
      <c r="F21" s="40"/>
      <c r="G21" s="40"/>
    </row>
    <row r="22" spans="1:7" x14ac:dyDescent="0.25">
      <c r="A22" s="15">
        <v>100</v>
      </c>
      <c r="B22" s="27" t="s">
        <v>115</v>
      </c>
      <c r="C22" s="40"/>
      <c r="D22" s="40"/>
      <c r="E22" s="40"/>
      <c r="F22" s="40"/>
      <c r="G22" s="40"/>
    </row>
    <row r="23" spans="1:7" x14ac:dyDescent="0.25">
      <c r="A23" s="15">
        <v>110</v>
      </c>
      <c r="B23" s="27" t="s">
        <v>116</v>
      </c>
      <c r="C23" s="46"/>
      <c r="D23" s="40"/>
      <c r="E23" s="40"/>
      <c r="F23" s="45">
        <v>0.1</v>
      </c>
      <c r="G23" s="44">
        <f>+C23*F23</f>
        <v>0</v>
      </c>
    </row>
    <row r="24" spans="1:7" x14ac:dyDescent="0.25">
      <c r="A24" s="15">
        <v>120</v>
      </c>
      <c r="B24" s="47" t="s">
        <v>117</v>
      </c>
      <c r="C24" s="39">
        <f>SUM(C25,C28,C31)</f>
        <v>0</v>
      </c>
      <c r="D24" s="40"/>
      <c r="E24" s="40"/>
      <c r="F24" s="40"/>
      <c r="G24" s="39">
        <f>SUM(G25,G28,G31)</f>
        <v>0</v>
      </c>
    </row>
    <row r="25" spans="1:7" x14ac:dyDescent="0.25">
      <c r="A25" s="15">
        <v>130</v>
      </c>
      <c r="B25" s="47" t="s">
        <v>118</v>
      </c>
      <c r="C25" s="39">
        <f>SUM(C26,C27)</f>
        <v>0</v>
      </c>
      <c r="D25" s="40"/>
      <c r="E25" s="40"/>
      <c r="F25" s="40"/>
      <c r="G25" s="39">
        <f>SUM(G26,G27)</f>
        <v>0</v>
      </c>
    </row>
    <row r="26" spans="1:7" x14ac:dyDescent="0.25">
      <c r="A26" s="15">
        <v>140</v>
      </c>
      <c r="B26" s="27" t="s">
        <v>119</v>
      </c>
      <c r="C26" s="44"/>
      <c r="D26" s="40"/>
      <c r="E26" s="40"/>
      <c r="F26" s="44">
        <v>0.05</v>
      </c>
      <c r="G26" s="44">
        <f t="shared" ref="G26:G27" si="1">+C26*F26</f>
        <v>0</v>
      </c>
    </row>
    <row r="27" spans="1:7" x14ac:dyDescent="0.25">
      <c r="A27" s="15">
        <v>150</v>
      </c>
      <c r="B27" s="27" t="s">
        <v>120</v>
      </c>
      <c r="C27" s="44"/>
      <c r="D27" s="40"/>
      <c r="E27" s="40"/>
      <c r="F27" s="44">
        <v>0.25</v>
      </c>
      <c r="G27" s="44">
        <f t="shared" si="1"/>
        <v>0</v>
      </c>
    </row>
    <row r="28" spans="1:7" x14ac:dyDescent="0.25">
      <c r="A28" s="15">
        <v>160</v>
      </c>
      <c r="B28" s="47" t="s">
        <v>121</v>
      </c>
      <c r="C28" s="40"/>
      <c r="D28" s="40"/>
      <c r="E28" s="40"/>
      <c r="F28" s="40"/>
      <c r="G28" s="40"/>
    </row>
    <row r="29" spans="1:7" x14ac:dyDescent="0.25">
      <c r="A29" s="15">
        <v>170</v>
      </c>
      <c r="B29" s="27" t="s">
        <v>122</v>
      </c>
      <c r="C29" s="40"/>
      <c r="D29" s="40"/>
      <c r="E29" s="40"/>
      <c r="F29" s="40"/>
      <c r="G29" s="40"/>
    </row>
    <row r="30" spans="1:7" x14ac:dyDescent="0.25">
      <c r="A30" s="15">
        <v>180</v>
      </c>
      <c r="B30" s="27" t="s">
        <v>123</v>
      </c>
      <c r="C30" s="40"/>
      <c r="D30" s="40"/>
      <c r="E30" s="40"/>
      <c r="F30" s="40"/>
      <c r="G30" s="40"/>
    </row>
    <row r="31" spans="1:7" x14ac:dyDescent="0.25">
      <c r="A31" s="15">
        <v>190</v>
      </c>
      <c r="B31" s="27" t="s">
        <v>124</v>
      </c>
      <c r="C31" s="44"/>
      <c r="D31" s="40"/>
      <c r="E31" s="40"/>
      <c r="F31" s="44">
        <v>0.25</v>
      </c>
      <c r="G31" s="44">
        <f>+C31*F31</f>
        <v>0</v>
      </c>
    </row>
    <row r="32" spans="1:7" x14ac:dyDescent="0.25">
      <c r="A32" s="15">
        <v>200</v>
      </c>
      <c r="B32" s="27" t="s">
        <v>125</v>
      </c>
      <c r="C32" s="40"/>
      <c r="D32" s="40"/>
      <c r="E32" s="40"/>
      <c r="F32" s="40"/>
      <c r="G32" s="40"/>
    </row>
    <row r="33" spans="1:7" x14ac:dyDescent="0.25">
      <c r="A33" s="15">
        <v>210</v>
      </c>
      <c r="B33" s="47" t="s">
        <v>126</v>
      </c>
      <c r="C33" s="39">
        <f>SUM(C34,C35,C36)</f>
        <v>0</v>
      </c>
      <c r="D33" s="40"/>
      <c r="E33" s="40"/>
      <c r="F33" s="40"/>
      <c r="G33" s="39">
        <f>SUM(G34,G35,G36)</f>
        <v>0</v>
      </c>
    </row>
    <row r="34" spans="1:7" x14ac:dyDescent="0.25">
      <c r="A34" s="15">
        <v>220</v>
      </c>
      <c r="B34" s="27" t="s">
        <v>127</v>
      </c>
      <c r="C34" s="42"/>
      <c r="D34" s="40"/>
      <c r="E34" s="40"/>
      <c r="F34" s="43">
        <v>1</v>
      </c>
      <c r="G34" s="44">
        <f t="shared" ref="G34:G35" si="2">+C34*F34</f>
        <v>0</v>
      </c>
    </row>
    <row r="35" spans="1:7" x14ac:dyDescent="0.25">
      <c r="A35" s="15">
        <v>230</v>
      </c>
      <c r="B35" s="27" t="s">
        <v>128</v>
      </c>
      <c r="C35" s="42"/>
      <c r="D35" s="40"/>
      <c r="E35" s="40"/>
      <c r="F35" s="43">
        <v>1</v>
      </c>
      <c r="G35" s="44">
        <f t="shared" si="2"/>
        <v>0</v>
      </c>
    </row>
    <row r="36" spans="1:7" x14ac:dyDescent="0.25">
      <c r="A36" s="15">
        <v>240</v>
      </c>
      <c r="B36" s="47" t="s">
        <v>129</v>
      </c>
      <c r="C36" s="39">
        <f>SUM(C37,C38)</f>
        <v>0</v>
      </c>
      <c r="D36" s="40"/>
      <c r="E36" s="40"/>
      <c r="F36" s="40"/>
      <c r="G36" s="39">
        <f>SUM(G37,G38)</f>
        <v>0</v>
      </c>
    </row>
    <row r="37" spans="1:7" x14ac:dyDescent="0.25">
      <c r="A37" s="15">
        <v>250</v>
      </c>
      <c r="B37" s="27" t="s">
        <v>119</v>
      </c>
      <c r="C37" s="42"/>
      <c r="D37" s="40"/>
      <c r="E37" s="40"/>
      <c r="F37" s="43">
        <v>0.2</v>
      </c>
      <c r="G37" s="44">
        <f t="shared" ref="G37:G38" si="3">+C37*F37</f>
        <v>0</v>
      </c>
    </row>
    <row r="38" spans="1:7" x14ac:dyDescent="0.25">
      <c r="A38" s="15">
        <v>260</v>
      </c>
      <c r="B38" s="27" t="s">
        <v>120</v>
      </c>
      <c r="C38" s="42"/>
      <c r="D38" s="40"/>
      <c r="E38" s="40"/>
      <c r="F38" s="43">
        <v>0.4</v>
      </c>
      <c r="G38" s="44">
        <f t="shared" si="3"/>
        <v>0</v>
      </c>
    </row>
    <row r="39" spans="1:7" x14ac:dyDescent="0.25">
      <c r="A39" s="15">
        <v>270</v>
      </c>
      <c r="B39" s="47" t="s">
        <v>130</v>
      </c>
      <c r="C39" s="39">
        <f>SUM(C40,C41,C42,C43,C46,C47,C50,C51,C52,C56,C57)</f>
        <v>0</v>
      </c>
      <c r="D39" s="40"/>
      <c r="E39" s="40"/>
      <c r="F39" s="40"/>
      <c r="G39" s="39">
        <f>SUM(G40,G41,G42,G43,G46,G47,G50,G51,G52,G56,G57)</f>
        <v>0</v>
      </c>
    </row>
    <row r="40" spans="1:7" x14ac:dyDescent="0.25">
      <c r="A40" s="15">
        <v>280</v>
      </c>
      <c r="B40" s="27" t="s">
        <v>131</v>
      </c>
      <c r="C40" s="42"/>
      <c r="D40" s="40"/>
      <c r="E40" s="40"/>
      <c r="F40" s="43">
        <v>0.2</v>
      </c>
      <c r="G40" s="44">
        <f t="shared" ref="G40:G42" si="4">+C40*F40</f>
        <v>0</v>
      </c>
    </row>
    <row r="41" spans="1:7" x14ac:dyDescent="0.25">
      <c r="A41" s="15">
        <v>290</v>
      </c>
      <c r="B41" s="27" t="s">
        <v>132</v>
      </c>
      <c r="C41" s="42"/>
      <c r="D41" s="40"/>
      <c r="E41" s="40"/>
      <c r="F41" s="43">
        <v>0.1</v>
      </c>
      <c r="G41" s="44">
        <f t="shared" si="4"/>
        <v>0</v>
      </c>
    </row>
    <row r="42" spans="1:7" x14ac:dyDescent="0.25">
      <c r="A42" s="15">
        <v>300</v>
      </c>
      <c r="B42" s="27" t="s">
        <v>133</v>
      </c>
      <c r="C42" s="42"/>
      <c r="D42" s="40"/>
      <c r="E42" s="40"/>
      <c r="F42" s="43">
        <v>1</v>
      </c>
      <c r="G42" s="44">
        <f t="shared" si="4"/>
        <v>0</v>
      </c>
    </row>
    <row r="43" spans="1:7" x14ac:dyDescent="0.25">
      <c r="A43" s="15">
        <v>310</v>
      </c>
      <c r="B43" s="47" t="s">
        <v>134</v>
      </c>
      <c r="C43" s="132"/>
      <c r="D43" s="117">
        <f>(D18+D24+D30+D36)-MIN(D18+D24+D30+D36,D42)</f>
        <v>0</v>
      </c>
      <c r="E43" s="117"/>
      <c r="F43" s="117"/>
      <c r="G43" s="132"/>
    </row>
    <row r="44" spans="1:7" x14ac:dyDescent="0.25">
      <c r="A44" s="15">
        <v>320</v>
      </c>
      <c r="B44" s="27" t="s">
        <v>135</v>
      </c>
      <c r="C44" s="132"/>
      <c r="D44" s="132"/>
      <c r="E44" s="132"/>
      <c r="F44" s="136">
        <v>1</v>
      </c>
      <c r="G44" s="132"/>
    </row>
    <row r="45" spans="1:7" x14ac:dyDescent="0.25">
      <c r="A45" s="15">
        <v>330</v>
      </c>
      <c r="B45" s="27" t="s">
        <v>136</v>
      </c>
      <c r="C45" s="133"/>
      <c r="D45" s="40"/>
      <c r="E45" s="40"/>
      <c r="F45" s="136">
        <v>1</v>
      </c>
      <c r="G45" s="133"/>
    </row>
    <row r="46" spans="1:7" x14ac:dyDescent="0.25">
      <c r="A46" s="15">
        <v>340</v>
      </c>
      <c r="B46" s="27" t="s">
        <v>137</v>
      </c>
      <c r="C46" s="44"/>
      <c r="D46" s="40"/>
      <c r="E46" s="40"/>
      <c r="F46" s="43">
        <v>1</v>
      </c>
      <c r="G46" s="44">
        <f>+C46*F46</f>
        <v>0</v>
      </c>
    </row>
    <row r="47" spans="1:7" x14ac:dyDescent="0.25">
      <c r="A47" s="15">
        <v>350</v>
      </c>
      <c r="B47" s="47" t="s">
        <v>138</v>
      </c>
      <c r="C47" s="39">
        <f>SUM(C48,C49)</f>
        <v>0</v>
      </c>
      <c r="D47" s="40"/>
      <c r="E47" s="40"/>
      <c r="F47" s="40"/>
      <c r="G47" s="39">
        <f>SUM(G48,G49)</f>
        <v>0</v>
      </c>
    </row>
    <row r="48" spans="1:7" x14ac:dyDescent="0.25">
      <c r="A48" s="15">
        <v>360</v>
      </c>
      <c r="B48" s="27" t="s">
        <v>139</v>
      </c>
      <c r="C48" s="44"/>
      <c r="D48" s="40"/>
      <c r="E48" s="40"/>
      <c r="F48" s="43">
        <v>0</v>
      </c>
      <c r="G48" s="44">
        <f t="shared" ref="G48:G51" si="5">+C48*F48</f>
        <v>0</v>
      </c>
    </row>
    <row r="49" spans="1:7" x14ac:dyDescent="0.25">
      <c r="A49" s="15">
        <v>370</v>
      </c>
      <c r="B49" s="27" t="s">
        <v>140</v>
      </c>
      <c r="C49" s="44"/>
      <c r="D49" s="40"/>
      <c r="E49" s="40"/>
      <c r="F49" s="43">
        <v>1</v>
      </c>
      <c r="G49" s="44">
        <f t="shared" si="5"/>
        <v>0</v>
      </c>
    </row>
    <row r="50" spans="1:7" x14ac:dyDescent="0.25">
      <c r="A50" s="15">
        <v>380</v>
      </c>
      <c r="B50" s="27" t="s">
        <v>141</v>
      </c>
      <c r="C50" s="44"/>
      <c r="D50" s="40"/>
      <c r="E50" s="40"/>
      <c r="F50" s="43">
        <v>1</v>
      </c>
      <c r="G50" s="44">
        <f t="shared" si="5"/>
        <v>0</v>
      </c>
    </row>
    <row r="51" spans="1:7" x14ac:dyDescent="0.25">
      <c r="A51" s="15">
        <v>390</v>
      </c>
      <c r="B51" s="27" t="s">
        <v>142</v>
      </c>
      <c r="C51" s="44"/>
      <c r="D51" s="40"/>
      <c r="E51" s="40"/>
      <c r="F51" s="43">
        <v>1</v>
      </c>
      <c r="G51" s="44">
        <f t="shared" si="5"/>
        <v>0</v>
      </c>
    </row>
    <row r="52" spans="1:7" x14ac:dyDescent="0.25">
      <c r="A52" s="15">
        <v>400</v>
      </c>
      <c r="B52" s="27" t="s">
        <v>143</v>
      </c>
      <c r="C52" s="133"/>
      <c r="D52" s="117"/>
      <c r="E52" s="117"/>
      <c r="F52" s="43">
        <v>1</v>
      </c>
      <c r="G52" s="133"/>
    </row>
    <row r="53" spans="1:7" x14ac:dyDescent="0.25">
      <c r="A53" s="15">
        <v>410</v>
      </c>
      <c r="B53" s="47" t="s">
        <v>144</v>
      </c>
      <c r="C53" s="40"/>
      <c r="D53" s="40"/>
      <c r="E53" s="40"/>
      <c r="F53" s="40"/>
      <c r="G53" s="40"/>
    </row>
    <row r="54" spans="1:7" x14ac:dyDescent="0.25">
      <c r="A54" s="15">
        <v>420</v>
      </c>
      <c r="B54" s="27" t="s">
        <v>145</v>
      </c>
      <c r="C54" s="40"/>
      <c r="D54" s="40"/>
      <c r="E54" s="40"/>
      <c r="F54" s="40"/>
      <c r="G54" s="40"/>
    </row>
    <row r="55" spans="1:7" x14ac:dyDescent="0.25">
      <c r="A55" s="15">
        <v>430</v>
      </c>
      <c r="B55" s="27" t="s">
        <v>146</v>
      </c>
      <c r="C55" s="40"/>
      <c r="D55" s="40"/>
      <c r="E55" s="40"/>
      <c r="F55" s="40"/>
      <c r="G55" s="40"/>
    </row>
    <row r="56" spans="1:7" x14ac:dyDescent="0.25">
      <c r="A56" s="15">
        <v>440</v>
      </c>
      <c r="B56" s="27" t="s">
        <v>147</v>
      </c>
      <c r="C56" s="44"/>
      <c r="D56" s="40"/>
      <c r="E56" s="40"/>
      <c r="F56" s="43">
        <v>1</v>
      </c>
      <c r="G56" s="44">
        <f t="shared" ref="G56:G57" si="6">+C56*F56</f>
        <v>0</v>
      </c>
    </row>
    <row r="57" spans="1:7" x14ac:dyDescent="0.25">
      <c r="A57" s="15">
        <v>450</v>
      </c>
      <c r="B57" s="27" t="s">
        <v>148</v>
      </c>
      <c r="C57" s="44"/>
      <c r="D57" s="40"/>
      <c r="E57" s="40"/>
      <c r="F57" s="43">
        <v>0.5</v>
      </c>
      <c r="G57" s="44">
        <f t="shared" si="6"/>
        <v>0</v>
      </c>
    </row>
    <row r="58" spans="1:7" x14ac:dyDescent="0.25">
      <c r="A58" s="15">
        <v>460</v>
      </c>
      <c r="B58" s="47" t="s">
        <v>149</v>
      </c>
      <c r="C58" s="39">
        <f>SUM(C59,C70)</f>
        <v>0</v>
      </c>
      <c r="D58" s="40"/>
      <c r="E58" s="40"/>
      <c r="F58" s="40"/>
      <c r="G58" s="39">
        <f>SUM(G59,G70)</f>
        <v>0</v>
      </c>
    </row>
    <row r="59" spans="1:7" x14ac:dyDescent="0.25">
      <c r="A59" s="15">
        <v>470</v>
      </c>
      <c r="B59" s="47" t="s">
        <v>150</v>
      </c>
      <c r="C59" s="39">
        <f>SUM(C60,C61,C62,C66,C69)</f>
        <v>0</v>
      </c>
      <c r="D59" s="40"/>
      <c r="E59" s="40"/>
      <c r="F59" s="40"/>
      <c r="G59" s="39">
        <f>SUM(G60,G61,G62,G66,G69)</f>
        <v>0</v>
      </c>
    </row>
    <row r="60" spans="1:7" x14ac:dyDescent="0.25">
      <c r="A60" s="15">
        <v>480</v>
      </c>
      <c r="B60" s="27" t="s">
        <v>151</v>
      </c>
      <c r="C60" s="39"/>
      <c r="D60" s="40"/>
      <c r="E60" s="40"/>
      <c r="F60" s="45">
        <v>0.05</v>
      </c>
      <c r="G60" s="39">
        <f>SUM(G61,G62,G63,G69,G70)</f>
        <v>0</v>
      </c>
    </row>
    <row r="61" spans="1:7" x14ac:dyDescent="0.25">
      <c r="A61" s="15">
        <v>490</v>
      </c>
      <c r="B61" s="27" t="s">
        <v>152</v>
      </c>
      <c r="C61" s="44"/>
      <c r="D61" s="40"/>
      <c r="E61" s="40"/>
      <c r="F61" s="45">
        <v>0.1</v>
      </c>
      <c r="G61" s="44">
        <f t="shared" ref="G61:G66" si="7">+C61*F61</f>
        <v>0</v>
      </c>
    </row>
    <row r="62" spans="1:7" x14ac:dyDescent="0.25">
      <c r="A62" s="15">
        <v>500</v>
      </c>
      <c r="B62" s="47" t="s">
        <v>153</v>
      </c>
      <c r="C62" s="39">
        <f>SUM(C63,C64,C65)</f>
        <v>0</v>
      </c>
      <c r="D62" s="40"/>
      <c r="E62" s="40"/>
      <c r="F62" s="40"/>
      <c r="G62" s="39">
        <f>SUM(G63,G64,G65)</f>
        <v>0</v>
      </c>
    </row>
    <row r="63" spans="1:7" x14ac:dyDescent="0.25">
      <c r="A63" s="15">
        <v>510</v>
      </c>
      <c r="B63" s="27" t="s">
        <v>154</v>
      </c>
      <c r="C63" s="39"/>
      <c r="D63" s="40"/>
      <c r="E63" s="40"/>
      <c r="F63" s="43">
        <v>0.05</v>
      </c>
      <c r="G63" s="44">
        <f t="shared" si="7"/>
        <v>0</v>
      </c>
    </row>
    <row r="64" spans="1:7" x14ac:dyDescent="0.25">
      <c r="A64" s="15">
        <v>520</v>
      </c>
      <c r="B64" s="27" t="s">
        <v>155</v>
      </c>
      <c r="C64" s="39"/>
      <c r="D64" s="40"/>
      <c r="E64" s="40"/>
      <c r="F64" s="43">
        <v>0.1</v>
      </c>
      <c r="G64" s="44">
        <f t="shared" si="7"/>
        <v>0</v>
      </c>
    </row>
    <row r="65" spans="1:7" x14ac:dyDescent="0.25">
      <c r="A65" s="15">
        <v>530</v>
      </c>
      <c r="B65" s="27" t="s">
        <v>156</v>
      </c>
      <c r="C65" s="46"/>
      <c r="D65" s="40"/>
      <c r="E65" s="40"/>
      <c r="F65" s="43">
        <v>0.4</v>
      </c>
      <c r="G65" s="44">
        <f t="shared" si="7"/>
        <v>0</v>
      </c>
    </row>
    <row r="66" spans="1:7" x14ac:dyDescent="0.25">
      <c r="A66" s="15">
        <v>540</v>
      </c>
      <c r="B66" s="27" t="s">
        <v>157</v>
      </c>
      <c r="C66" s="44"/>
      <c r="D66" s="40"/>
      <c r="E66" s="40"/>
      <c r="F66" s="43">
        <v>0.4</v>
      </c>
      <c r="G66" s="44">
        <f t="shared" si="7"/>
        <v>0</v>
      </c>
    </row>
    <row r="67" spans="1:7" x14ac:dyDescent="0.25">
      <c r="A67" s="15">
        <v>550</v>
      </c>
      <c r="B67" s="27" t="s">
        <v>158</v>
      </c>
      <c r="C67" s="40"/>
      <c r="D67" s="40"/>
      <c r="E67" s="40"/>
      <c r="F67" s="40"/>
      <c r="G67" s="40"/>
    </row>
    <row r="68" spans="1:7" x14ac:dyDescent="0.25">
      <c r="A68" s="15">
        <v>560</v>
      </c>
      <c r="B68" s="27" t="s">
        <v>159</v>
      </c>
      <c r="C68" s="40"/>
      <c r="D68" s="40"/>
      <c r="E68" s="40"/>
      <c r="F68" s="40"/>
      <c r="G68" s="40"/>
    </row>
    <row r="69" spans="1:7" x14ac:dyDescent="0.25">
      <c r="A69" s="15">
        <v>570</v>
      </c>
      <c r="B69" s="27" t="s">
        <v>160</v>
      </c>
      <c r="C69" s="44"/>
      <c r="D69" s="40"/>
      <c r="E69" s="40"/>
      <c r="F69" s="43">
        <v>1</v>
      </c>
      <c r="G69" s="44">
        <f t="shared" ref="G69" si="8">+C69*F69</f>
        <v>0</v>
      </c>
    </row>
    <row r="70" spans="1:7" x14ac:dyDescent="0.25">
      <c r="A70" s="15">
        <v>580</v>
      </c>
      <c r="B70" s="47" t="s">
        <v>161</v>
      </c>
      <c r="C70" s="39">
        <f>SUM(C71,C72,C73,C77,C81,C82,C83)</f>
        <v>0</v>
      </c>
      <c r="D70" s="40"/>
      <c r="E70" s="40"/>
      <c r="F70" s="40"/>
      <c r="G70" s="39">
        <f>SUM(G71,G72,G73,G77,G81,G82,G83)</f>
        <v>0</v>
      </c>
    </row>
    <row r="71" spans="1:7" x14ac:dyDescent="0.25">
      <c r="A71" s="15">
        <v>590</v>
      </c>
      <c r="B71" s="27" t="s">
        <v>162</v>
      </c>
      <c r="C71" s="44"/>
      <c r="D71" s="40"/>
      <c r="E71" s="40"/>
      <c r="F71" s="43">
        <v>0.05</v>
      </c>
      <c r="G71" s="44">
        <f t="shared" ref="G71:G73" si="9">+C71*F71</f>
        <v>0</v>
      </c>
    </row>
    <row r="72" spans="1:7" x14ac:dyDescent="0.25">
      <c r="A72" s="15">
        <v>600</v>
      </c>
      <c r="B72" s="27" t="s">
        <v>163</v>
      </c>
      <c r="C72" s="44"/>
      <c r="D72" s="40"/>
      <c r="E72" s="40"/>
      <c r="F72" s="43">
        <v>0.3</v>
      </c>
      <c r="G72" s="44">
        <f t="shared" si="9"/>
        <v>0</v>
      </c>
    </row>
    <row r="73" spans="1:7" x14ac:dyDescent="0.25">
      <c r="A73" s="15">
        <v>610</v>
      </c>
      <c r="B73" s="27" t="s">
        <v>164</v>
      </c>
      <c r="C73" s="117"/>
      <c r="D73" s="40"/>
      <c r="E73" s="40"/>
      <c r="F73" s="118"/>
      <c r="G73" s="117">
        <f t="shared" si="9"/>
        <v>0</v>
      </c>
    </row>
    <row r="74" spans="1:7" x14ac:dyDescent="0.25">
      <c r="A74" s="15">
        <v>620</v>
      </c>
      <c r="B74" s="47" t="s">
        <v>165</v>
      </c>
      <c r="C74" s="40"/>
      <c r="D74" s="40"/>
      <c r="E74" s="40"/>
      <c r="F74" s="40"/>
      <c r="G74" s="40"/>
    </row>
    <row r="75" spans="1:7" x14ac:dyDescent="0.25">
      <c r="A75" s="15">
        <v>630</v>
      </c>
      <c r="B75" s="27" t="s">
        <v>166</v>
      </c>
      <c r="C75" s="40"/>
      <c r="D75" s="40"/>
      <c r="E75" s="40"/>
      <c r="F75" s="40"/>
      <c r="G75" s="40"/>
    </row>
    <row r="76" spans="1:7" x14ac:dyDescent="0.25">
      <c r="A76" s="15">
        <v>640</v>
      </c>
      <c r="B76" s="27" t="s">
        <v>167</v>
      </c>
      <c r="C76" s="40"/>
      <c r="D76" s="40"/>
      <c r="E76" s="40"/>
      <c r="F76" s="40"/>
      <c r="G76" s="40"/>
    </row>
    <row r="77" spans="1:7" x14ac:dyDescent="0.25">
      <c r="A77" s="15">
        <v>650</v>
      </c>
      <c r="B77" s="47" t="s">
        <v>168</v>
      </c>
      <c r="C77" s="39">
        <f>SUM(C78,C79,C80)</f>
        <v>0</v>
      </c>
      <c r="D77" s="40"/>
      <c r="E77" s="40"/>
      <c r="F77" s="40"/>
      <c r="G77" s="39">
        <f>SUM(G78,G79,G80)</f>
        <v>0</v>
      </c>
    </row>
    <row r="78" spans="1:7" x14ac:dyDescent="0.25">
      <c r="A78" s="15">
        <v>660</v>
      </c>
      <c r="B78" s="27" t="s">
        <v>169</v>
      </c>
      <c r="C78" s="44"/>
      <c r="D78" s="40"/>
      <c r="E78" s="40"/>
      <c r="F78" s="43">
        <v>0.05</v>
      </c>
      <c r="G78" s="44">
        <f t="shared" ref="G78:G80" si="10">+C78*F78</f>
        <v>0</v>
      </c>
    </row>
    <row r="79" spans="1:7" x14ac:dyDescent="0.25">
      <c r="A79" s="15">
        <v>670</v>
      </c>
      <c r="B79" s="27" t="s">
        <v>170</v>
      </c>
      <c r="C79" s="44"/>
      <c r="D79" s="40"/>
      <c r="E79" s="40"/>
      <c r="F79" s="43">
        <v>0.3</v>
      </c>
      <c r="G79" s="44">
        <f t="shared" si="10"/>
        <v>0</v>
      </c>
    </row>
    <row r="80" spans="1:7" x14ac:dyDescent="0.25">
      <c r="A80" s="15">
        <v>680</v>
      </c>
      <c r="B80" s="27" t="s">
        <v>171</v>
      </c>
      <c r="C80" s="44"/>
      <c r="D80" s="40"/>
      <c r="E80" s="40"/>
      <c r="F80" s="43">
        <v>0.4</v>
      </c>
      <c r="G80" s="44">
        <f t="shared" si="10"/>
        <v>0</v>
      </c>
    </row>
    <row r="81" spans="1:7" x14ac:dyDescent="0.25">
      <c r="A81" s="15">
        <v>690</v>
      </c>
      <c r="B81" s="27" t="s">
        <v>172</v>
      </c>
      <c r="C81" s="40"/>
      <c r="D81" s="40"/>
      <c r="E81" s="40"/>
      <c r="F81" s="40"/>
      <c r="G81" s="40"/>
    </row>
    <row r="82" spans="1:7" x14ac:dyDescent="0.25">
      <c r="A82" s="15">
        <v>700</v>
      </c>
      <c r="B82" s="27" t="s">
        <v>173</v>
      </c>
      <c r="C82" s="40"/>
      <c r="D82" s="40"/>
      <c r="E82" s="40"/>
      <c r="F82" s="40"/>
      <c r="G82" s="40"/>
    </row>
    <row r="83" spans="1:7" x14ac:dyDescent="0.25">
      <c r="A83" s="15">
        <v>710</v>
      </c>
      <c r="B83" s="27" t="s">
        <v>174</v>
      </c>
      <c r="C83" s="44"/>
      <c r="D83" s="40"/>
      <c r="E83" s="40"/>
      <c r="F83" s="43">
        <v>1</v>
      </c>
      <c r="G83" s="44">
        <f t="shared" ref="G83" si="11">+C83*F83</f>
        <v>0</v>
      </c>
    </row>
    <row r="84" spans="1:7" x14ac:dyDescent="0.25">
      <c r="A84" s="15">
        <v>720</v>
      </c>
      <c r="B84" s="47" t="s">
        <v>175</v>
      </c>
      <c r="C84" s="39">
        <f>SUM(C85:C90,C97:C99)</f>
        <v>0</v>
      </c>
      <c r="D84" s="40"/>
      <c r="E84" s="40"/>
      <c r="F84" s="40"/>
      <c r="G84" s="39">
        <f>SUM(G85:G90,G97:G99)</f>
        <v>0</v>
      </c>
    </row>
    <row r="85" spans="1:7" x14ac:dyDescent="0.25">
      <c r="A85" s="15">
        <v>730</v>
      </c>
      <c r="B85" s="27" t="s">
        <v>176</v>
      </c>
      <c r="C85" s="44"/>
      <c r="D85" s="40"/>
      <c r="E85" s="40"/>
      <c r="F85" s="43"/>
      <c r="G85" s="44">
        <f t="shared" ref="G85:G88" si="12">+C85*F85</f>
        <v>0</v>
      </c>
    </row>
    <row r="86" spans="1:7" x14ac:dyDescent="0.25">
      <c r="A86" s="15">
        <v>740</v>
      </c>
      <c r="B86" s="27" t="s">
        <v>177</v>
      </c>
      <c r="C86" s="44"/>
      <c r="D86" s="40"/>
      <c r="E86" s="40"/>
      <c r="F86" s="152"/>
      <c r="G86" s="44">
        <f t="shared" si="12"/>
        <v>0</v>
      </c>
    </row>
    <row r="87" spans="1:7" x14ac:dyDescent="0.25">
      <c r="A87" s="15">
        <v>750</v>
      </c>
      <c r="B87" s="27" t="s">
        <v>178</v>
      </c>
      <c r="C87" s="44"/>
      <c r="D87" s="40"/>
      <c r="E87" s="40"/>
      <c r="F87" s="43"/>
      <c r="G87" s="44">
        <f t="shared" si="12"/>
        <v>0</v>
      </c>
    </row>
    <row r="88" spans="1:7" x14ac:dyDescent="0.25">
      <c r="A88" s="15">
        <v>760</v>
      </c>
      <c r="B88" s="27" t="s">
        <v>179</v>
      </c>
      <c r="C88" s="44"/>
      <c r="D88" s="40"/>
      <c r="E88" s="40"/>
      <c r="F88" s="152"/>
      <c r="G88" s="44">
        <f t="shared" si="12"/>
        <v>0</v>
      </c>
    </row>
    <row r="89" spans="1:7" x14ac:dyDescent="0.25">
      <c r="A89" s="15">
        <v>770</v>
      </c>
      <c r="B89" s="27" t="s">
        <v>180</v>
      </c>
      <c r="C89" s="44"/>
      <c r="D89" s="40"/>
      <c r="E89" s="40"/>
      <c r="F89" s="152"/>
      <c r="G89" s="44">
        <f>+C89*F89</f>
        <v>0</v>
      </c>
    </row>
    <row r="90" spans="1:7" x14ac:dyDescent="0.25">
      <c r="A90" s="15">
        <v>780</v>
      </c>
      <c r="B90" s="27" t="s">
        <v>181</v>
      </c>
      <c r="C90" s="154">
        <f>SUM(C91,C96)</f>
        <v>0</v>
      </c>
      <c r="D90" s="155"/>
      <c r="E90" s="155"/>
      <c r="F90" s="155"/>
      <c r="G90" s="154">
        <f>SUM(G91,G96)</f>
        <v>0</v>
      </c>
    </row>
    <row r="91" spans="1:7" x14ac:dyDescent="0.25">
      <c r="A91" s="15">
        <v>790</v>
      </c>
      <c r="B91" s="27" t="s">
        <v>182</v>
      </c>
      <c r="C91" s="154">
        <f>SUM(C92:C95)</f>
        <v>0</v>
      </c>
      <c r="D91" s="155"/>
      <c r="E91" s="155"/>
      <c r="F91" s="155"/>
      <c r="G91" s="154">
        <f>SUM(G92:G95)</f>
        <v>0</v>
      </c>
    </row>
    <row r="92" spans="1:7" x14ac:dyDescent="0.25">
      <c r="A92" s="15">
        <v>800</v>
      </c>
      <c r="B92" s="27" t="s">
        <v>183</v>
      </c>
      <c r="C92" s="44"/>
      <c r="D92" s="40"/>
      <c r="E92" s="40"/>
      <c r="F92" s="132"/>
      <c r="G92" s="44">
        <f t="shared" ref="G92:G103" si="13">+C92*F92</f>
        <v>0</v>
      </c>
    </row>
    <row r="93" spans="1:7" x14ac:dyDescent="0.25">
      <c r="A93" s="15">
        <v>810</v>
      </c>
      <c r="B93" s="27" t="s">
        <v>184</v>
      </c>
      <c r="C93" s="44"/>
      <c r="D93" s="40"/>
      <c r="E93" s="40"/>
      <c r="F93" s="132"/>
      <c r="G93" s="44">
        <f t="shared" si="13"/>
        <v>0</v>
      </c>
    </row>
    <row r="94" spans="1:7" x14ac:dyDescent="0.25">
      <c r="A94" s="15">
        <v>820</v>
      </c>
      <c r="B94" s="27" t="s">
        <v>185</v>
      </c>
      <c r="C94" s="44"/>
      <c r="D94" s="40"/>
      <c r="E94" s="40"/>
      <c r="F94" s="132"/>
      <c r="G94" s="44">
        <f t="shared" si="13"/>
        <v>0</v>
      </c>
    </row>
    <row r="95" spans="1:7" x14ac:dyDescent="0.25">
      <c r="A95" s="15">
        <v>830</v>
      </c>
      <c r="B95" s="27" t="s">
        <v>186</v>
      </c>
      <c r="C95" s="44"/>
      <c r="D95" s="40"/>
      <c r="E95" s="40"/>
      <c r="F95" s="132"/>
      <c r="G95" s="44">
        <f t="shared" si="13"/>
        <v>0</v>
      </c>
    </row>
    <row r="96" spans="1:7" x14ac:dyDescent="0.25">
      <c r="A96" s="15">
        <v>840</v>
      </c>
      <c r="B96" s="27" t="s">
        <v>187</v>
      </c>
      <c r="C96" s="44"/>
      <c r="D96" s="40"/>
      <c r="E96" s="40"/>
      <c r="F96" s="132"/>
      <c r="G96" s="44">
        <f t="shared" si="13"/>
        <v>0</v>
      </c>
    </row>
    <row r="97" spans="1:7" x14ac:dyDescent="0.25">
      <c r="A97" s="15">
        <v>850</v>
      </c>
      <c r="B97" s="27" t="s">
        <v>188</v>
      </c>
      <c r="C97" s="44"/>
      <c r="D97" s="40"/>
      <c r="E97" s="40"/>
      <c r="F97" s="132"/>
      <c r="G97" s="44">
        <f t="shared" si="13"/>
        <v>0</v>
      </c>
    </row>
    <row r="98" spans="1:7" x14ac:dyDescent="0.25">
      <c r="A98" s="15">
        <v>860</v>
      </c>
      <c r="B98" s="27" t="s">
        <v>189</v>
      </c>
      <c r="C98" s="44"/>
      <c r="D98" s="40"/>
      <c r="E98" s="40"/>
      <c r="F98" s="132"/>
      <c r="G98" s="44">
        <f t="shared" si="13"/>
        <v>0</v>
      </c>
    </row>
    <row r="99" spans="1:7" x14ac:dyDescent="0.25">
      <c r="A99" s="15">
        <v>870</v>
      </c>
      <c r="B99" s="27" t="s">
        <v>190</v>
      </c>
      <c r="C99" s="44"/>
      <c r="D99" s="40"/>
      <c r="E99" s="40"/>
      <c r="F99" s="132"/>
      <c r="G99" s="44">
        <f t="shared" si="13"/>
        <v>0</v>
      </c>
    </row>
    <row r="100" spans="1:7" x14ac:dyDescent="0.25">
      <c r="A100" s="15">
        <v>880</v>
      </c>
      <c r="B100" s="47" t="s">
        <v>191</v>
      </c>
      <c r="C100" s="39">
        <f>SUM(C101:C103)</f>
        <v>0</v>
      </c>
      <c r="D100" s="40"/>
      <c r="E100" s="40"/>
      <c r="F100" s="40"/>
      <c r="G100" s="39">
        <f>SUM(G101:G103)</f>
        <v>0</v>
      </c>
    </row>
    <row r="101" spans="1:7" x14ac:dyDescent="0.25">
      <c r="A101" s="15">
        <v>890</v>
      </c>
      <c r="B101" s="27" t="s">
        <v>192</v>
      </c>
      <c r="C101" s="44"/>
      <c r="D101" s="40"/>
      <c r="E101" s="40"/>
      <c r="F101" s="43">
        <v>0</v>
      </c>
      <c r="G101" s="44">
        <f t="shared" si="13"/>
        <v>0</v>
      </c>
    </row>
    <row r="102" spans="1:7" x14ac:dyDescent="0.25">
      <c r="A102" s="15">
        <v>900</v>
      </c>
      <c r="B102" s="27" t="s">
        <v>193</v>
      </c>
      <c r="C102" s="44"/>
      <c r="D102" s="40"/>
      <c r="E102" s="40"/>
      <c r="F102" s="43">
        <v>1</v>
      </c>
      <c r="G102" s="44">
        <f t="shared" si="13"/>
        <v>0</v>
      </c>
    </row>
    <row r="103" spans="1:7" x14ac:dyDescent="0.25">
      <c r="A103" s="15">
        <v>910</v>
      </c>
      <c r="B103" s="27" t="s">
        <v>194</v>
      </c>
      <c r="C103" s="44"/>
      <c r="D103" s="40"/>
      <c r="E103" s="40"/>
      <c r="F103" s="43">
        <v>1</v>
      </c>
      <c r="G103" s="44">
        <f t="shared" si="13"/>
        <v>0</v>
      </c>
    </row>
    <row r="104" spans="1:7" x14ac:dyDescent="0.25">
      <c r="A104" s="15">
        <v>920</v>
      </c>
      <c r="B104" s="47" t="s">
        <v>195</v>
      </c>
      <c r="C104" s="39">
        <f>SUM(C105,C114)</f>
        <v>0</v>
      </c>
      <c r="D104" s="137"/>
      <c r="E104" s="137"/>
      <c r="F104" s="40"/>
      <c r="G104" s="39">
        <f>SUM(G105,G114)</f>
        <v>0</v>
      </c>
    </row>
    <row r="105" spans="1:7" x14ac:dyDescent="0.25">
      <c r="A105" s="15">
        <v>930</v>
      </c>
      <c r="B105" s="47" t="s">
        <v>196</v>
      </c>
      <c r="C105" s="39">
        <f>+C106+C107+C108+C110+C112+C113</f>
        <v>0</v>
      </c>
      <c r="D105" s="39">
        <f>+D106+D107+D108+D110+D112+D113</f>
        <v>0</v>
      </c>
      <c r="E105" s="39">
        <f>+E106+E107+E108+E110+E112</f>
        <v>0</v>
      </c>
      <c r="F105" s="40"/>
      <c r="G105" s="39">
        <f>+G106+G107+G108+G110+G112+G113</f>
        <v>0</v>
      </c>
    </row>
    <row r="106" spans="1:7" x14ac:dyDescent="0.25">
      <c r="A106" s="15">
        <v>940</v>
      </c>
      <c r="B106" s="27" t="s">
        <v>197</v>
      </c>
      <c r="C106" s="44"/>
      <c r="D106" s="44"/>
      <c r="E106" s="44"/>
      <c r="F106" s="43">
        <v>0</v>
      </c>
      <c r="G106" s="44">
        <f t="shared" ref="G106:G124" si="14">+C106*F106</f>
        <v>0</v>
      </c>
    </row>
    <row r="107" spans="1:7" x14ac:dyDescent="0.25">
      <c r="A107" s="15">
        <v>950</v>
      </c>
      <c r="B107" s="27" t="s">
        <v>132</v>
      </c>
      <c r="C107" s="44"/>
      <c r="D107" s="44"/>
      <c r="E107" s="44"/>
      <c r="F107" s="43">
        <v>0</v>
      </c>
      <c r="G107" s="44">
        <f t="shared" si="14"/>
        <v>0</v>
      </c>
    </row>
    <row r="108" spans="1:7" x14ac:dyDescent="0.25">
      <c r="A108" s="15">
        <v>960</v>
      </c>
      <c r="B108" s="27" t="s">
        <v>198</v>
      </c>
      <c r="C108" s="44"/>
      <c r="D108" s="44"/>
      <c r="E108" s="44"/>
      <c r="F108" s="43">
        <v>0</v>
      </c>
      <c r="G108" s="44">
        <f t="shared" si="14"/>
        <v>0</v>
      </c>
    </row>
    <row r="109" spans="1:7" x14ac:dyDescent="0.25">
      <c r="A109" s="15">
        <v>970</v>
      </c>
      <c r="B109" s="27" t="s">
        <v>199</v>
      </c>
      <c r="C109" s="40"/>
      <c r="D109" s="40"/>
      <c r="E109" s="40"/>
      <c r="F109" s="40"/>
      <c r="G109" s="40"/>
    </row>
    <row r="110" spans="1:7" x14ac:dyDescent="0.25">
      <c r="A110" s="15">
        <v>980</v>
      </c>
      <c r="B110" s="27" t="s">
        <v>200</v>
      </c>
      <c r="C110" s="44"/>
      <c r="D110" s="44"/>
      <c r="E110" s="44"/>
      <c r="F110" s="43">
        <v>0</v>
      </c>
      <c r="G110" s="44">
        <f t="shared" si="14"/>
        <v>0</v>
      </c>
    </row>
    <row r="111" spans="1:7" x14ac:dyDescent="0.25">
      <c r="A111" s="15">
        <v>990</v>
      </c>
      <c r="B111" s="27" t="s">
        <v>201</v>
      </c>
      <c r="C111" s="40"/>
      <c r="D111" s="40"/>
      <c r="E111" s="40"/>
      <c r="F111" s="40"/>
      <c r="G111" s="40"/>
    </row>
    <row r="112" spans="1:7" x14ac:dyDescent="0.25">
      <c r="A112" s="15">
        <v>1000</v>
      </c>
      <c r="B112" s="27" t="s">
        <v>202</v>
      </c>
      <c r="C112" s="44"/>
      <c r="D112" s="44"/>
      <c r="E112" s="44"/>
      <c r="F112" s="43">
        <v>0</v>
      </c>
      <c r="G112" s="44">
        <f t="shared" si="14"/>
        <v>0</v>
      </c>
    </row>
    <row r="113" spans="1:7" x14ac:dyDescent="0.25">
      <c r="A113" s="15">
        <v>1010</v>
      </c>
      <c r="B113" s="27" t="s">
        <v>203</v>
      </c>
      <c r="C113" s="44"/>
      <c r="D113" s="44"/>
      <c r="E113" s="40"/>
      <c r="F113" s="43">
        <v>0</v>
      </c>
      <c r="G113" s="44">
        <f t="shared" si="14"/>
        <v>0</v>
      </c>
    </row>
    <row r="114" spans="1:7" x14ac:dyDescent="0.25">
      <c r="A114" s="15">
        <v>1020</v>
      </c>
      <c r="B114" s="47" t="s">
        <v>204</v>
      </c>
      <c r="C114" s="39">
        <f>+C115+C116+C117+C119+C121+C122</f>
        <v>0</v>
      </c>
      <c r="D114" s="44"/>
      <c r="E114" s="39">
        <f>SUM(E115:E121)</f>
        <v>0</v>
      </c>
      <c r="F114" s="40"/>
      <c r="G114" s="39">
        <f>+G115+G116+G117+G119+G121+G122</f>
        <v>0</v>
      </c>
    </row>
    <row r="115" spans="1:7" x14ac:dyDescent="0.25">
      <c r="A115" s="15">
        <v>1030</v>
      </c>
      <c r="B115" s="27" t="s">
        <v>197</v>
      </c>
      <c r="C115" s="44"/>
      <c r="D115" s="44"/>
      <c r="E115" s="44"/>
      <c r="F115" s="43">
        <v>0</v>
      </c>
      <c r="G115" s="44">
        <f t="shared" si="14"/>
        <v>0</v>
      </c>
    </row>
    <row r="116" spans="1:7" x14ac:dyDescent="0.25">
      <c r="A116" s="15">
        <v>1040</v>
      </c>
      <c r="B116" s="27" t="s">
        <v>205</v>
      </c>
      <c r="C116" s="44"/>
      <c r="D116" s="44"/>
      <c r="E116" s="44"/>
      <c r="F116" s="43">
        <v>7.0000000000000007E-2</v>
      </c>
      <c r="G116" s="44">
        <f t="shared" si="14"/>
        <v>0</v>
      </c>
    </row>
    <row r="117" spans="1:7" x14ac:dyDescent="0.25">
      <c r="A117" s="15">
        <v>1050</v>
      </c>
      <c r="B117" s="27" t="s">
        <v>198</v>
      </c>
      <c r="C117" s="44"/>
      <c r="D117" s="44"/>
      <c r="E117" s="44"/>
      <c r="F117" s="43">
        <v>0.15</v>
      </c>
      <c r="G117" s="44">
        <f t="shared" si="14"/>
        <v>0</v>
      </c>
    </row>
    <row r="118" spans="1:7" x14ac:dyDescent="0.25">
      <c r="A118" s="15">
        <v>1060</v>
      </c>
      <c r="B118" s="27" t="s">
        <v>206</v>
      </c>
      <c r="C118" s="40"/>
      <c r="D118" s="40"/>
      <c r="E118" s="40"/>
      <c r="F118" s="40"/>
      <c r="G118" s="40"/>
    </row>
    <row r="119" spans="1:7" x14ac:dyDescent="0.25">
      <c r="A119" s="15">
        <v>1070</v>
      </c>
      <c r="B119" s="27" t="s">
        <v>200</v>
      </c>
      <c r="C119" s="44"/>
      <c r="D119" s="44"/>
      <c r="E119" s="44"/>
      <c r="F119" s="43">
        <v>0.3</v>
      </c>
      <c r="G119" s="44">
        <f t="shared" si="14"/>
        <v>0</v>
      </c>
    </row>
    <row r="120" spans="1:7" x14ac:dyDescent="0.25">
      <c r="A120" s="15">
        <v>1080</v>
      </c>
      <c r="B120" s="27" t="s">
        <v>207</v>
      </c>
      <c r="C120" s="40"/>
      <c r="D120" s="40"/>
      <c r="E120" s="40"/>
      <c r="F120" s="40"/>
      <c r="G120" s="40"/>
    </row>
    <row r="121" spans="1:7" x14ac:dyDescent="0.25">
      <c r="A121" s="15">
        <v>1090</v>
      </c>
      <c r="B121" s="27" t="s">
        <v>202</v>
      </c>
      <c r="C121" s="44"/>
      <c r="D121" s="44"/>
      <c r="E121" s="44"/>
      <c r="F121" s="43">
        <v>0.5</v>
      </c>
      <c r="G121" s="44">
        <f t="shared" si="14"/>
        <v>0</v>
      </c>
    </row>
    <row r="122" spans="1:7" x14ac:dyDescent="0.25">
      <c r="A122" s="15">
        <v>1100</v>
      </c>
      <c r="B122" s="47" t="s">
        <v>203</v>
      </c>
      <c r="C122" s="48">
        <f>SUM(C123:C124)</f>
        <v>0</v>
      </c>
      <c r="D122" s="44"/>
      <c r="E122" s="40"/>
      <c r="F122" s="40"/>
      <c r="G122" s="39">
        <f>SUM(G123:G124)</f>
        <v>0</v>
      </c>
    </row>
    <row r="123" spans="1:7" x14ac:dyDescent="0.25">
      <c r="A123" s="15">
        <v>1110</v>
      </c>
      <c r="B123" s="27" t="s">
        <v>208</v>
      </c>
      <c r="C123" s="44"/>
      <c r="D123" s="44"/>
      <c r="E123" s="40"/>
      <c r="F123" s="43">
        <v>0.25</v>
      </c>
      <c r="G123" s="44">
        <f t="shared" si="14"/>
        <v>0</v>
      </c>
    </row>
    <row r="124" spans="1:7" x14ac:dyDescent="0.25">
      <c r="A124" s="15">
        <v>1120</v>
      </c>
      <c r="B124" s="27" t="s">
        <v>209</v>
      </c>
      <c r="C124" s="44"/>
      <c r="D124" s="44"/>
      <c r="E124" s="40"/>
      <c r="F124" s="43">
        <v>1</v>
      </c>
      <c r="G124" s="44">
        <f t="shared" si="14"/>
        <v>0</v>
      </c>
    </row>
    <row r="125" spans="1:7" x14ac:dyDescent="0.25">
      <c r="A125" s="15">
        <v>1130</v>
      </c>
      <c r="B125" s="27" t="s">
        <v>210</v>
      </c>
      <c r="C125" s="117"/>
      <c r="D125" s="117"/>
      <c r="E125" s="117"/>
      <c r="F125" s="117"/>
      <c r="G125" s="44"/>
    </row>
    <row r="126" spans="1:7" x14ac:dyDescent="0.25">
      <c r="A126" s="169" t="s">
        <v>211</v>
      </c>
      <c r="B126" s="170"/>
      <c r="C126" s="188"/>
      <c r="D126" s="188"/>
      <c r="E126" s="188"/>
      <c r="F126" s="188"/>
      <c r="G126" s="188"/>
    </row>
    <row r="127" spans="1:7" x14ac:dyDescent="0.25">
      <c r="A127" s="15">
        <v>1140</v>
      </c>
      <c r="B127" s="27" t="s">
        <v>212</v>
      </c>
      <c r="C127" s="27"/>
      <c r="D127" s="26"/>
      <c r="E127" s="26"/>
      <c r="F127" s="26"/>
      <c r="G127" s="26"/>
    </row>
    <row r="128" spans="1:7" x14ac:dyDescent="0.25">
      <c r="A128" s="15">
        <v>1150</v>
      </c>
      <c r="B128" s="27" t="s">
        <v>213</v>
      </c>
      <c r="C128" s="28"/>
      <c r="D128" s="26"/>
      <c r="E128" s="26"/>
      <c r="F128" s="26"/>
      <c r="G128" s="26"/>
    </row>
    <row r="129" spans="1:7" x14ac:dyDescent="0.25">
      <c r="A129" s="15">
        <v>1160</v>
      </c>
      <c r="B129" s="27" t="s">
        <v>214</v>
      </c>
      <c r="C129" s="28"/>
      <c r="D129" s="26"/>
      <c r="E129" s="26"/>
      <c r="F129" s="26"/>
      <c r="G129" s="26"/>
    </row>
    <row r="130" spans="1:7" x14ac:dyDescent="0.25">
      <c r="A130" s="15">
        <v>1170</v>
      </c>
      <c r="B130" s="27" t="s">
        <v>215</v>
      </c>
      <c r="C130" s="27"/>
      <c r="D130" s="26"/>
      <c r="E130" s="26"/>
      <c r="F130" s="26"/>
      <c r="G130" s="26"/>
    </row>
    <row r="131" spans="1:7" x14ac:dyDescent="0.25">
      <c r="A131" s="169" t="s">
        <v>216</v>
      </c>
      <c r="B131" s="170"/>
      <c r="C131" s="188"/>
      <c r="D131" s="188"/>
      <c r="E131" s="188"/>
      <c r="F131" s="188"/>
      <c r="G131" s="188"/>
    </row>
    <row r="132" spans="1:7" x14ac:dyDescent="0.25">
      <c r="A132" s="15">
        <v>1180</v>
      </c>
      <c r="B132" s="27" t="s">
        <v>217</v>
      </c>
      <c r="C132" s="27"/>
      <c r="D132" s="26"/>
      <c r="E132" s="26"/>
      <c r="F132" s="27"/>
      <c r="G132" s="27"/>
    </row>
    <row r="133" spans="1:7" x14ac:dyDescent="0.25">
      <c r="A133" s="15">
        <v>1190</v>
      </c>
      <c r="B133" s="27" t="s">
        <v>218</v>
      </c>
      <c r="C133" s="27"/>
      <c r="D133" s="26"/>
      <c r="E133" s="26"/>
      <c r="F133" s="27"/>
      <c r="G133" s="27"/>
    </row>
    <row r="134" spans="1:7" x14ac:dyDescent="0.25">
      <c r="A134" s="15">
        <v>1200</v>
      </c>
      <c r="B134" s="27" t="s">
        <v>219</v>
      </c>
      <c r="C134" s="27"/>
      <c r="D134" s="26"/>
      <c r="E134" s="26"/>
      <c r="F134" s="27"/>
      <c r="G134" s="27"/>
    </row>
    <row r="135" spans="1:7" x14ac:dyDescent="0.25">
      <c r="A135" s="15">
        <v>1210</v>
      </c>
      <c r="B135" s="27" t="s">
        <v>220</v>
      </c>
      <c r="C135" s="27"/>
      <c r="D135" s="26"/>
      <c r="E135" s="26"/>
      <c r="F135" s="27"/>
      <c r="G135" s="27"/>
    </row>
    <row r="136" spans="1:7" x14ac:dyDescent="0.25">
      <c r="A136" s="169" t="s">
        <v>221</v>
      </c>
      <c r="B136" s="170"/>
      <c r="C136" s="188"/>
      <c r="D136" s="188"/>
      <c r="E136" s="188"/>
      <c r="F136" s="188"/>
      <c r="G136" s="188"/>
    </row>
    <row r="137" spans="1:7" x14ac:dyDescent="0.25">
      <c r="A137" s="15">
        <v>1220</v>
      </c>
      <c r="B137" s="27" t="s">
        <v>222</v>
      </c>
      <c r="C137" s="28"/>
      <c r="D137" s="26"/>
      <c r="E137" s="26"/>
      <c r="F137" s="27"/>
      <c r="G137" s="27"/>
    </row>
    <row r="138" spans="1:7" x14ac:dyDescent="0.25">
      <c r="A138" s="15">
        <v>1230</v>
      </c>
      <c r="B138" s="27" t="s">
        <v>223</v>
      </c>
      <c r="C138" s="28"/>
      <c r="D138" s="26"/>
      <c r="E138" s="26"/>
      <c r="F138" s="27"/>
      <c r="G138" s="27"/>
    </row>
    <row r="139" spans="1:7" x14ac:dyDescent="0.25">
      <c r="A139" s="15">
        <v>1240</v>
      </c>
      <c r="B139" s="27" t="s">
        <v>224</v>
      </c>
      <c r="C139" s="28"/>
      <c r="D139" s="26"/>
      <c r="E139" s="26"/>
      <c r="F139" s="27"/>
      <c r="G139" s="27"/>
    </row>
    <row r="140" spans="1:7" x14ac:dyDescent="0.25">
      <c r="A140" s="15">
        <v>1250</v>
      </c>
      <c r="B140" s="27" t="s">
        <v>225</v>
      </c>
      <c r="C140" s="28"/>
      <c r="D140" s="26"/>
      <c r="E140" s="26"/>
      <c r="F140" s="27"/>
      <c r="G140" s="27"/>
    </row>
    <row r="141" spans="1:7" x14ac:dyDescent="0.25">
      <c r="A141" s="15">
        <v>1260</v>
      </c>
      <c r="B141" s="27" t="s">
        <v>226</v>
      </c>
      <c r="C141" s="27"/>
      <c r="D141" s="26"/>
      <c r="E141" s="26"/>
      <c r="F141" s="26"/>
      <c r="G141" s="26"/>
    </row>
    <row r="142" spans="1:7" x14ac:dyDescent="0.25">
      <c r="A142" s="15">
        <v>1270</v>
      </c>
      <c r="B142" s="27" t="s">
        <v>227</v>
      </c>
      <c r="C142" s="27"/>
      <c r="D142" s="26"/>
      <c r="E142" s="26"/>
      <c r="F142" s="26"/>
      <c r="G142" s="26"/>
    </row>
    <row r="143" spans="1:7" x14ac:dyDescent="0.25">
      <c r="A143" s="15">
        <v>1280</v>
      </c>
      <c r="B143" s="27" t="s">
        <v>228</v>
      </c>
      <c r="C143" s="26"/>
      <c r="D143" s="26"/>
      <c r="E143" s="26"/>
      <c r="F143" s="26"/>
      <c r="G143" s="26"/>
    </row>
    <row r="144" spans="1:7" x14ac:dyDescent="0.25">
      <c r="A144" s="169" t="s">
        <v>229</v>
      </c>
      <c r="B144" s="170"/>
      <c r="C144" s="188"/>
      <c r="D144" s="188"/>
      <c r="E144" s="188"/>
      <c r="F144" s="188"/>
      <c r="G144" s="188"/>
    </row>
    <row r="145" spans="1:7" x14ac:dyDescent="0.25">
      <c r="A145" s="15">
        <v>1290</v>
      </c>
      <c r="B145" s="27" t="s">
        <v>230</v>
      </c>
      <c r="C145" s="26"/>
      <c r="D145" s="26"/>
      <c r="E145" s="26"/>
      <c r="F145" s="26"/>
      <c r="G145" s="26"/>
    </row>
    <row r="146" spans="1:7" x14ac:dyDescent="0.25">
      <c r="A146" s="15">
        <v>1300</v>
      </c>
      <c r="B146" s="27" t="s">
        <v>231</v>
      </c>
      <c r="C146" s="26"/>
      <c r="D146" s="26"/>
      <c r="E146" s="26"/>
      <c r="F146" s="26"/>
      <c r="G146" s="26"/>
    </row>
    <row r="147" spans="1:7" x14ac:dyDescent="0.25">
      <c r="A147" s="15">
        <v>1310</v>
      </c>
      <c r="B147" s="27" t="s">
        <v>232</v>
      </c>
      <c r="C147" s="26"/>
      <c r="D147" s="26"/>
      <c r="E147" s="26"/>
      <c r="F147" s="26"/>
      <c r="G147" s="26"/>
    </row>
    <row r="148" spans="1:7" x14ac:dyDescent="0.25">
      <c r="A148" s="15">
        <v>1320</v>
      </c>
      <c r="B148" s="27" t="s">
        <v>233</v>
      </c>
      <c r="C148" s="26"/>
      <c r="D148" s="26"/>
      <c r="E148" s="26"/>
      <c r="F148" s="26"/>
      <c r="G148" s="26"/>
    </row>
    <row r="149" spans="1:7" x14ac:dyDescent="0.25">
      <c r="A149" s="15">
        <v>1330</v>
      </c>
      <c r="B149" s="27" t="s">
        <v>234</v>
      </c>
      <c r="C149" s="26"/>
      <c r="D149" s="26"/>
      <c r="E149" s="26"/>
      <c r="F149" s="26"/>
      <c r="G149" s="26"/>
    </row>
    <row r="150" spans="1:7" x14ac:dyDescent="0.25">
      <c r="A150" s="15">
        <v>1340</v>
      </c>
      <c r="B150" s="27" t="s">
        <v>235</v>
      </c>
      <c r="C150" s="26"/>
      <c r="D150" s="26"/>
      <c r="E150" s="26"/>
      <c r="F150" s="26"/>
      <c r="G150" s="26"/>
    </row>
    <row r="151" spans="1:7" x14ac:dyDescent="0.25">
      <c r="A151" s="15">
        <v>1350</v>
      </c>
      <c r="B151" s="27" t="s">
        <v>236</v>
      </c>
      <c r="C151" s="26"/>
      <c r="D151" s="26"/>
      <c r="E151" s="26"/>
      <c r="F151" s="26"/>
      <c r="G151" s="26"/>
    </row>
    <row r="152" spans="1:7" x14ac:dyDescent="0.25">
      <c r="A152" s="15">
        <v>1360</v>
      </c>
      <c r="B152" s="27" t="s">
        <v>237</v>
      </c>
      <c r="C152" s="26"/>
      <c r="D152" s="26"/>
      <c r="E152" s="26"/>
      <c r="F152" s="26"/>
      <c r="G152" s="26"/>
    </row>
    <row r="153" spans="1:7" x14ac:dyDescent="0.25">
      <c r="A153" s="15">
        <v>1370</v>
      </c>
      <c r="B153" s="27" t="s">
        <v>238</v>
      </c>
      <c r="C153" s="27"/>
      <c r="D153" s="26"/>
      <c r="E153" s="26"/>
      <c r="F153" s="27"/>
      <c r="G153" s="27"/>
    </row>
    <row r="154" spans="1:7" x14ac:dyDescent="0.25">
      <c r="A154" s="15">
        <v>1380</v>
      </c>
      <c r="B154" s="27" t="s">
        <v>239</v>
      </c>
      <c r="C154" s="27"/>
      <c r="D154" s="26"/>
      <c r="E154" s="26"/>
      <c r="F154" s="27"/>
      <c r="G154" s="27"/>
    </row>
    <row r="155" spans="1:7" x14ac:dyDescent="0.25">
      <c r="A155" s="15">
        <v>1390</v>
      </c>
      <c r="B155" s="27" t="s">
        <v>240</v>
      </c>
      <c r="C155" s="26"/>
      <c r="D155" s="26"/>
      <c r="E155" s="26"/>
      <c r="F155" s="26"/>
      <c r="G155" s="26"/>
    </row>
    <row r="157" spans="1:7" s="1" customFormat="1" ht="12.75" x14ac:dyDescent="0.2">
      <c r="B157" s="29" t="s">
        <v>87</v>
      </c>
      <c r="C157" s="30"/>
      <c r="D157" s="30"/>
      <c r="E157" s="30"/>
      <c r="F157" s="30"/>
      <c r="G157" s="30"/>
    </row>
    <row r="158" spans="1:7" s="1" customFormat="1" ht="12.75" x14ac:dyDescent="0.2">
      <c r="B158" s="31" t="s">
        <v>88</v>
      </c>
      <c r="C158" s="32"/>
      <c r="D158" s="32"/>
      <c r="E158" s="32"/>
      <c r="F158" s="32"/>
      <c r="G158" s="32"/>
    </row>
    <row r="159" spans="1:7" s="1" customFormat="1" ht="12.75" x14ac:dyDescent="0.2">
      <c r="B159" s="32"/>
      <c r="C159" s="32"/>
    </row>
    <row r="160" spans="1:7" s="1" customFormat="1" ht="12.75" x14ac:dyDescent="0.2">
      <c r="B160" s="29" t="s">
        <v>87</v>
      </c>
      <c r="C160" s="30"/>
      <c r="D160" s="30"/>
      <c r="E160" s="30"/>
      <c r="F160" s="30"/>
      <c r="G160" s="30"/>
    </row>
    <row r="161" spans="2:8" s="1" customFormat="1" ht="12.75" x14ac:dyDescent="0.2">
      <c r="B161" s="31" t="s">
        <v>88</v>
      </c>
      <c r="C161" s="32"/>
      <c r="D161" s="32"/>
      <c r="E161" s="32"/>
      <c r="F161" s="32"/>
      <c r="G161" s="32"/>
      <c r="H161" s="32"/>
    </row>
  </sheetData>
  <sheetProtection formatCells="0" formatColumns="0" formatRows="0" insertColumns="0" insertRows="0" insertHyperlinks="0" deleteColumns="0" deleteRows="0" sort="0" autoFilter="0" pivotTables="0"/>
  <mergeCells count="16">
    <mergeCell ref="D8:E8"/>
    <mergeCell ref="A4:B4"/>
    <mergeCell ref="C4:E4"/>
    <mergeCell ref="D5:E5"/>
    <mergeCell ref="D6:E6"/>
    <mergeCell ref="D7:E7"/>
    <mergeCell ref="A126:G126"/>
    <mergeCell ref="A131:G131"/>
    <mergeCell ref="A136:G136"/>
    <mergeCell ref="A144:G144"/>
    <mergeCell ref="A10:B11"/>
    <mergeCell ref="C10:C11"/>
    <mergeCell ref="D10:D11"/>
    <mergeCell ref="E10:E11"/>
    <mergeCell ref="F10:F11"/>
    <mergeCell ref="G10:G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zoomScale="73" zoomScaleNormal="73" workbookViewId="0">
      <selection activeCell="F44" sqref="F44"/>
    </sheetView>
  </sheetViews>
  <sheetFormatPr defaultColWidth="9.140625" defaultRowHeight="15" x14ac:dyDescent="0.25"/>
  <cols>
    <col min="1" max="1" width="9.42578125" style="91" customWidth="1"/>
    <col min="2" max="2" width="165.7109375" style="91" customWidth="1"/>
    <col min="3" max="3" width="12.5703125" style="91" customWidth="1"/>
    <col min="4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7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7" s="5" customFormat="1" x14ac:dyDescent="0.25">
      <c r="A4" s="174" t="s">
        <v>245</v>
      </c>
      <c r="B4" s="176"/>
      <c r="C4" s="177" t="s">
        <v>246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45.75" customHeight="1" x14ac:dyDescent="0.25">
      <c r="A10" s="181" t="s">
        <v>247</v>
      </c>
      <c r="B10" s="183"/>
      <c r="C10" s="192" t="s">
        <v>102</v>
      </c>
      <c r="D10" s="195"/>
      <c r="E10" s="196"/>
      <c r="F10" s="192" t="s">
        <v>248</v>
      </c>
      <c r="G10" s="195"/>
      <c r="H10" s="196"/>
      <c r="I10" s="192" t="s">
        <v>14</v>
      </c>
      <c r="J10" s="195"/>
      <c r="K10" s="196"/>
      <c r="L10" s="197" t="s">
        <v>249</v>
      </c>
      <c r="M10" s="198"/>
      <c r="N10" s="199"/>
      <c r="O10" s="192" t="s">
        <v>250</v>
      </c>
      <c r="P10" s="195"/>
      <c r="Q10" s="196"/>
    </row>
    <row r="11" spans="1:17" ht="69.95" customHeight="1" x14ac:dyDescent="0.25">
      <c r="A11" s="190"/>
      <c r="B11" s="191"/>
      <c r="C11" s="35" t="s">
        <v>251</v>
      </c>
      <c r="D11" s="35" t="s">
        <v>252</v>
      </c>
      <c r="E11" s="35" t="s">
        <v>253</v>
      </c>
      <c r="F11" s="35" t="s">
        <v>251</v>
      </c>
      <c r="G11" s="35" t="s">
        <v>252</v>
      </c>
      <c r="H11" s="35" t="s">
        <v>253</v>
      </c>
      <c r="I11" s="35" t="s">
        <v>251</v>
      </c>
      <c r="J11" s="35" t="s">
        <v>252</v>
      </c>
      <c r="K11" s="35" t="s">
        <v>253</v>
      </c>
      <c r="L11" s="35" t="s">
        <v>251</v>
      </c>
      <c r="M11" s="35" t="s">
        <v>252</v>
      </c>
      <c r="N11" s="35" t="s">
        <v>253</v>
      </c>
      <c r="O11" s="35" t="s">
        <v>251</v>
      </c>
      <c r="P11" s="35" t="s">
        <v>252</v>
      </c>
      <c r="Q11" s="35" t="s">
        <v>253</v>
      </c>
    </row>
    <row r="12" spans="1:17" ht="15.75" x14ac:dyDescent="0.25">
      <c r="A12" s="36"/>
      <c r="B12" s="37"/>
      <c r="C12" s="14" t="s">
        <v>16</v>
      </c>
      <c r="D12" s="14" t="s">
        <v>20</v>
      </c>
      <c r="E12" s="14" t="s">
        <v>17</v>
      </c>
      <c r="F12" s="15" t="s">
        <v>18</v>
      </c>
      <c r="G12" s="15" t="s">
        <v>24</v>
      </c>
      <c r="H12" s="15" t="s">
        <v>26</v>
      </c>
      <c r="I12" s="15" t="s">
        <v>30</v>
      </c>
      <c r="J12" s="15" t="s">
        <v>32</v>
      </c>
      <c r="K12" s="15" t="s">
        <v>254</v>
      </c>
      <c r="L12" s="15" t="s">
        <v>255</v>
      </c>
      <c r="M12" s="15" t="s">
        <v>256</v>
      </c>
      <c r="N12" s="15" t="s">
        <v>257</v>
      </c>
      <c r="O12" s="14" t="s">
        <v>258</v>
      </c>
      <c r="P12" s="14" t="s">
        <v>259</v>
      </c>
      <c r="Q12" s="14" t="s">
        <v>260</v>
      </c>
    </row>
    <row r="13" spans="1:17" x14ac:dyDescent="0.25">
      <c r="A13" s="15" t="s">
        <v>16</v>
      </c>
      <c r="B13" s="38" t="s">
        <v>261</v>
      </c>
      <c r="C13" s="51">
        <f>SUM(C14,C39)</f>
        <v>0</v>
      </c>
      <c r="D13" s="119"/>
      <c r="E13" s="52">
        <f t="shared" ref="E13" si="0">SUM(E14,E39)</f>
        <v>0</v>
      </c>
      <c r="F13" s="53"/>
      <c r="G13" s="54"/>
      <c r="H13" s="54"/>
      <c r="I13" s="54"/>
      <c r="J13" s="54"/>
      <c r="K13" s="54"/>
      <c r="L13" s="54"/>
      <c r="M13" s="54"/>
      <c r="N13" s="55"/>
      <c r="O13" s="56">
        <f>SUM(O14,O39,O53)-O54</f>
        <v>0</v>
      </c>
      <c r="P13" s="120"/>
      <c r="Q13" s="56">
        <f>SUM(Q14,Q39,Q53)-Q54</f>
        <v>0</v>
      </c>
    </row>
    <row r="14" spans="1:17" x14ac:dyDescent="0.25">
      <c r="A14" s="15" t="s">
        <v>20</v>
      </c>
      <c r="B14" s="38" t="s">
        <v>262</v>
      </c>
      <c r="C14" s="51">
        <f>SUM(C15,C22,C29:C33,C35,C36,C38)</f>
        <v>0</v>
      </c>
      <c r="D14" s="119"/>
      <c r="E14" s="52">
        <f>SUM(E15,E22,E29:E33,E35,E36,E38)</f>
        <v>0</v>
      </c>
      <c r="F14" s="53"/>
      <c r="G14" s="54"/>
      <c r="H14" s="54"/>
      <c r="I14" s="54"/>
      <c r="J14" s="54"/>
      <c r="K14" s="54"/>
      <c r="L14" s="54"/>
      <c r="M14" s="54"/>
      <c r="N14" s="55"/>
      <c r="O14" s="56">
        <f>SUM(O15,O22,O29:O33,O35,O36,O38)</f>
        <v>0</v>
      </c>
      <c r="P14" s="120"/>
      <c r="Q14" s="56">
        <f>SUM(Q15,Q22,Q29:Q33,Q35,Q36,Q38)</f>
        <v>0</v>
      </c>
    </row>
    <row r="15" spans="1:17" x14ac:dyDescent="0.25">
      <c r="A15" s="15" t="s">
        <v>17</v>
      </c>
      <c r="B15" s="38" t="s">
        <v>263</v>
      </c>
      <c r="C15" s="51">
        <f>SUM(C16,C17)</f>
        <v>0</v>
      </c>
      <c r="D15" s="119"/>
      <c r="E15" s="52">
        <f t="shared" ref="E15" si="1">SUM(E16,E17)</f>
        <v>0</v>
      </c>
      <c r="F15" s="53"/>
      <c r="G15" s="54"/>
      <c r="H15" s="54"/>
      <c r="I15" s="54"/>
      <c r="J15" s="54"/>
      <c r="K15" s="54"/>
      <c r="L15" s="54"/>
      <c r="M15" s="54"/>
      <c r="N15" s="55"/>
      <c r="O15" s="56">
        <f>SUM(O16,O17)</f>
        <v>0</v>
      </c>
      <c r="P15" s="120"/>
      <c r="Q15" s="56">
        <f t="shared" ref="Q15" si="2">SUM(Q16,Q17)</f>
        <v>0</v>
      </c>
    </row>
    <row r="16" spans="1:17" x14ac:dyDescent="0.25">
      <c r="A16" s="15" t="s">
        <v>18</v>
      </c>
      <c r="B16" s="41" t="s">
        <v>264</v>
      </c>
      <c r="C16" s="57"/>
      <c r="D16" s="75"/>
      <c r="E16" s="58"/>
      <c r="F16" s="53"/>
      <c r="G16" s="54"/>
      <c r="H16" s="55"/>
      <c r="I16" s="59">
        <v>1</v>
      </c>
      <c r="J16" s="121"/>
      <c r="K16" s="59">
        <v>1</v>
      </c>
      <c r="L16" s="53"/>
      <c r="M16" s="54"/>
      <c r="N16" s="54"/>
      <c r="O16" s="60">
        <f>+C16*I16</f>
        <v>0</v>
      </c>
      <c r="P16" s="122"/>
      <c r="Q16" s="61">
        <f>+E16*K16</f>
        <v>0</v>
      </c>
    </row>
    <row r="17" spans="1:17" x14ac:dyDescent="0.25">
      <c r="A17" s="15" t="s">
        <v>24</v>
      </c>
      <c r="B17" s="38" t="s">
        <v>265</v>
      </c>
      <c r="C17" s="51">
        <f>SUM(C18:C21)</f>
        <v>0</v>
      </c>
      <c r="D17" s="119"/>
      <c r="E17" s="52">
        <f t="shared" ref="E17" si="3">SUM(E18:E21)</f>
        <v>0</v>
      </c>
      <c r="F17" s="53"/>
      <c r="G17" s="54"/>
      <c r="H17" s="55"/>
      <c r="I17" s="54"/>
      <c r="J17" s="123"/>
      <c r="K17" s="54"/>
      <c r="L17" s="53"/>
      <c r="M17" s="54"/>
      <c r="N17" s="54"/>
      <c r="O17" s="52">
        <f>SUM(O18:O21)</f>
        <v>0</v>
      </c>
      <c r="P17" s="119"/>
      <c r="Q17" s="52">
        <f t="shared" ref="Q17" si="4">SUM(Q18:Q21)</f>
        <v>0</v>
      </c>
    </row>
    <row r="18" spans="1:17" x14ac:dyDescent="0.25">
      <c r="A18" s="15" t="s">
        <v>26</v>
      </c>
      <c r="B18" s="41" t="s">
        <v>266</v>
      </c>
      <c r="C18" s="57"/>
      <c r="D18" s="75"/>
      <c r="E18" s="58"/>
      <c r="F18" s="53"/>
      <c r="G18" s="54"/>
      <c r="H18" s="55"/>
      <c r="I18" s="59">
        <v>0.5</v>
      </c>
      <c r="J18" s="121"/>
      <c r="K18" s="59">
        <v>0.5</v>
      </c>
      <c r="L18" s="53"/>
      <c r="M18" s="54"/>
      <c r="N18" s="54"/>
      <c r="O18" s="60">
        <f t="shared" ref="O18:Q21" si="5">+C18*I18</f>
        <v>0</v>
      </c>
      <c r="P18" s="122"/>
      <c r="Q18" s="61">
        <f t="shared" si="5"/>
        <v>0</v>
      </c>
    </row>
    <row r="19" spans="1:17" x14ac:dyDescent="0.25">
      <c r="A19" s="15" t="s">
        <v>28</v>
      </c>
      <c r="B19" s="41" t="s">
        <v>267</v>
      </c>
      <c r="C19" s="57"/>
      <c r="D19" s="75"/>
      <c r="E19" s="58"/>
      <c r="F19" s="53"/>
      <c r="G19" s="54"/>
      <c r="H19" s="55"/>
      <c r="I19" s="59">
        <v>0.5</v>
      </c>
      <c r="J19" s="121"/>
      <c r="K19" s="59">
        <v>0.5</v>
      </c>
      <c r="L19" s="53"/>
      <c r="M19" s="54"/>
      <c r="N19" s="54"/>
      <c r="O19" s="60">
        <f t="shared" si="5"/>
        <v>0</v>
      </c>
      <c r="P19" s="122"/>
      <c r="Q19" s="61">
        <f t="shared" si="5"/>
        <v>0</v>
      </c>
    </row>
    <row r="20" spans="1:17" x14ac:dyDescent="0.25">
      <c r="A20" s="15" t="s">
        <v>30</v>
      </c>
      <c r="B20" s="41" t="s">
        <v>268</v>
      </c>
      <c r="C20" s="57"/>
      <c r="D20" s="75"/>
      <c r="E20" s="58"/>
      <c r="F20" s="53"/>
      <c r="G20" s="54"/>
      <c r="H20" s="55"/>
      <c r="I20" s="59">
        <v>0.5</v>
      </c>
      <c r="J20" s="121"/>
      <c r="K20" s="59">
        <v>0.5</v>
      </c>
      <c r="L20" s="53"/>
      <c r="M20" s="54"/>
      <c r="N20" s="54"/>
      <c r="O20" s="60">
        <f t="shared" si="5"/>
        <v>0</v>
      </c>
      <c r="P20" s="122"/>
      <c r="Q20" s="61">
        <f t="shared" si="5"/>
        <v>0</v>
      </c>
    </row>
    <row r="21" spans="1:17" x14ac:dyDescent="0.25">
      <c r="A21" s="15" t="s">
        <v>32</v>
      </c>
      <c r="B21" s="41" t="s">
        <v>269</v>
      </c>
      <c r="C21" s="57"/>
      <c r="D21" s="75"/>
      <c r="E21" s="58"/>
      <c r="F21" s="53"/>
      <c r="G21" s="54"/>
      <c r="H21" s="55"/>
      <c r="I21" s="59">
        <v>0.5</v>
      </c>
      <c r="J21" s="121"/>
      <c r="K21" s="59">
        <v>0.5</v>
      </c>
      <c r="L21" s="53"/>
      <c r="M21" s="54"/>
      <c r="N21" s="54"/>
      <c r="O21" s="60">
        <f t="shared" si="5"/>
        <v>0</v>
      </c>
      <c r="P21" s="122"/>
      <c r="Q21" s="61">
        <f t="shared" si="5"/>
        <v>0</v>
      </c>
    </row>
    <row r="22" spans="1:17" x14ac:dyDescent="0.25">
      <c r="A22" s="15">
        <v>100</v>
      </c>
      <c r="B22" s="38" t="s">
        <v>270</v>
      </c>
      <c r="C22" s="51">
        <f t="shared" ref="C22:E23" si="6">SUM(C23:C26)</f>
        <v>0</v>
      </c>
      <c r="D22" s="119"/>
      <c r="E22" s="52">
        <f t="shared" si="6"/>
        <v>0</v>
      </c>
      <c r="F22" s="53"/>
      <c r="G22" s="54"/>
      <c r="H22" s="55"/>
      <c r="I22" s="54"/>
      <c r="J22" s="123"/>
      <c r="K22" s="54"/>
      <c r="L22" s="53"/>
      <c r="M22" s="54"/>
      <c r="N22" s="54"/>
      <c r="O22" s="52">
        <f>SUM(O23:O26)</f>
        <v>0</v>
      </c>
      <c r="P22" s="119"/>
      <c r="Q22" s="52">
        <f t="shared" ref="Q22:Q23" si="7">SUM(Q23:Q26)</f>
        <v>0</v>
      </c>
    </row>
    <row r="23" spans="1:17" x14ac:dyDescent="0.25">
      <c r="A23" s="15">
        <v>110</v>
      </c>
      <c r="B23" s="38" t="s">
        <v>271</v>
      </c>
      <c r="C23" s="51">
        <f t="shared" si="6"/>
        <v>0</v>
      </c>
      <c r="D23" s="119"/>
      <c r="E23" s="52">
        <f t="shared" si="6"/>
        <v>0</v>
      </c>
      <c r="F23" s="53"/>
      <c r="G23" s="54"/>
      <c r="H23" s="55"/>
      <c r="I23" s="54"/>
      <c r="J23" s="123"/>
      <c r="K23" s="54"/>
      <c r="L23" s="53"/>
      <c r="M23" s="54"/>
      <c r="N23" s="54"/>
      <c r="O23" s="52">
        <f t="shared" ref="O23" si="8">SUM(O24:O27)</f>
        <v>0</v>
      </c>
      <c r="P23" s="119"/>
      <c r="Q23" s="52">
        <f t="shared" si="7"/>
        <v>0</v>
      </c>
    </row>
    <row r="24" spans="1:17" x14ac:dyDescent="0.25">
      <c r="A24" s="15">
        <v>120</v>
      </c>
      <c r="B24" s="41" t="s">
        <v>272</v>
      </c>
      <c r="C24" s="57"/>
      <c r="D24" s="75"/>
      <c r="E24" s="58"/>
      <c r="F24" s="53"/>
      <c r="G24" s="54"/>
      <c r="H24" s="55"/>
      <c r="I24" s="59"/>
      <c r="J24" s="121"/>
      <c r="K24" s="59"/>
      <c r="L24" s="53"/>
      <c r="M24" s="54"/>
      <c r="N24" s="54"/>
      <c r="O24" s="60">
        <f t="shared" ref="O24:Q25" si="9">+C24*I24</f>
        <v>0</v>
      </c>
      <c r="P24" s="122"/>
      <c r="Q24" s="61">
        <f t="shared" si="9"/>
        <v>0</v>
      </c>
    </row>
    <row r="25" spans="1:17" x14ac:dyDescent="0.25">
      <c r="A25" s="15">
        <v>130</v>
      </c>
      <c r="B25" s="41" t="s">
        <v>273</v>
      </c>
      <c r="C25" s="57"/>
      <c r="D25" s="75"/>
      <c r="E25" s="58"/>
      <c r="F25" s="53"/>
      <c r="G25" s="54"/>
      <c r="H25" s="55"/>
      <c r="I25" s="59">
        <v>0.05</v>
      </c>
      <c r="J25" s="121"/>
      <c r="K25" s="59">
        <v>0.05</v>
      </c>
      <c r="L25" s="53"/>
      <c r="M25" s="54"/>
      <c r="N25" s="54"/>
      <c r="O25" s="60">
        <f t="shared" si="9"/>
        <v>0</v>
      </c>
      <c r="P25" s="122"/>
      <c r="Q25" s="61">
        <f t="shared" si="9"/>
        <v>0</v>
      </c>
    </row>
    <row r="26" spans="1:17" x14ac:dyDescent="0.25">
      <c r="A26" s="15">
        <v>140</v>
      </c>
      <c r="B26" s="38" t="s">
        <v>274</v>
      </c>
      <c r="C26" s="51">
        <f>SUM(C27,C28)</f>
        <v>0</v>
      </c>
      <c r="D26" s="119"/>
      <c r="E26" s="52">
        <f>SUM(E27,E28)</f>
        <v>0</v>
      </c>
      <c r="F26" s="53"/>
      <c r="G26" s="54"/>
      <c r="H26" s="55"/>
      <c r="I26" s="54"/>
      <c r="J26" s="123"/>
      <c r="K26" s="54"/>
      <c r="L26" s="53"/>
      <c r="M26" s="54"/>
      <c r="N26" s="54"/>
      <c r="O26" s="52">
        <f>SUM(O27,O28)</f>
        <v>0</v>
      </c>
      <c r="P26" s="119"/>
      <c r="Q26" s="52">
        <f>SUM(Q27,Q28)</f>
        <v>0</v>
      </c>
    </row>
    <row r="27" spans="1:17" x14ac:dyDescent="0.25">
      <c r="A27" s="15">
        <v>150</v>
      </c>
      <c r="B27" s="27" t="s">
        <v>275</v>
      </c>
      <c r="C27" s="62"/>
      <c r="D27" s="122"/>
      <c r="E27" s="61"/>
      <c r="F27" s="54"/>
      <c r="G27" s="54"/>
      <c r="H27" s="55"/>
      <c r="I27" s="59">
        <v>1</v>
      </c>
      <c r="J27" s="121"/>
      <c r="K27" s="59">
        <v>1</v>
      </c>
      <c r="L27" s="53"/>
      <c r="M27" s="54"/>
      <c r="N27" s="54"/>
      <c r="O27" s="60">
        <f t="shared" ref="O27:Q33" si="10">+C27*I27</f>
        <v>0</v>
      </c>
      <c r="P27" s="122"/>
      <c r="Q27" s="61">
        <f t="shared" si="10"/>
        <v>0</v>
      </c>
    </row>
    <row r="28" spans="1:17" x14ac:dyDescent="0.25">
      <c r="A28" s="15">
        <v>160</v>
      </c>
      <c r="B28" s="27" t="s">
        <v>276</v>
      </c>
      <c r="C28" s="28"/>
      <c r="D28" s="124"/>
      <c r="E28" s="63"/>
      <c r="F28" s="54"/>
      <c r="G28" s="54"/>
      <c r="H28" s="55"/>
      <c r="I28" s="59">
        <v>1</v>
      </c>
      <c r="J28" s="121"/>
      <c r="K28" s="59">
        <v>1</v>
      </c>
      <c r="L28" s="53"/>
      <c r="M28" s="54"/>
      <c r="N28" s="54"/>
      <c r="O28" s="60">
        <f t="shared" si="10"/>
        <v>0</v>
      </c>
      <c r="P28" s="122"/>
      <c r="Q28" s="61">
        <f t="shared" si="10"/>
        <v>0</v>
      </c>
    </row>
    <row r="29" spans="1:17" x14ac:dyDescent="0.25">
      <c r="A29" s="15">
        <v>170</v>
      </c>
      <c r="B29" s="27" t="s">
        <v>277</v>
      </c>
      <c r="C29" s="27"/>
      <c r="D29" s="124"/>
      <c r="E29" s="63"/>
      <c r="F29" s="54"/>
      <c r="G29" s="54"/>
      <c r="H29" s="55"/>
      <c r="I29" s="59">
        <v>1</v>
      </c>
      <c r="J29" s="121"/>
      <c r="K29" s="59">
        <v>1</v>
      </c>
      <c r="L29" s="53"/>
      <c r="M29" s="54"/>
      <c r="N29" s="54"/>
      <c r="O29" s="60">
        <f t="shared" si="10"/>
        <v>0</v>
      </c>
      <c r="P29" s="122"/>
      <c r="Q29" s="61">
        <f t="shared" si="10"/>
        <v>0</v>
      </c>
    </row>
    <row r="30" spans="1:17" x14ac:dyDescent="0.25">
      <c r="A30" s="15">
        <v>180</v>
      </c>
      <c r="B30" s="27" t="s">
        <v>278</v>
      </c>
      <c r="C30" s="27"/>
      <c r="D30" s="124"/>
      <c r="E30" s="63"/>
      <c r="F30" s="54"/>
      <c r="G30" s="54"/>
      <c r="H30" s="55"/>
      <c r="I30" s="59">
        <v>1</v>
      </c>
      <c r="J30" s="121"/>
      <c r="K30" s="59">
        <v>1</v>
      </c>
      <c r="L30" s="53"/>
      <c r="M30" s="54"/>
      <c r="N30" s="54"/>
      <c r="O30" s="60">
        <f t="shared" si="10"/>
        <v>0</v>
      </c>
      <c r="P30" s="122"/>
      <c r="Q30" s="61">
        <f t="shared" si="10"/>
        <v>0</v>
      </c>
    </row>
    <row r="31" spans="1:17" x14ac:dyDescent="0.25">
      <c r="A31" s="15">
        <v>190</v>
      </c>
      <c r="B31" s="27" t="s">
        <v>279</v>
      </c>
      <c r="C31" s="27"/>
      <c r="D31" s="124"/>
      <c r="E31" s="63"/>
      <c r="F31" s="54"/>
      <c r="G31" s="54"/>
      <c r="H31" s="55"/>
      <c r="I31" s="59">
        <v>1</v>
      </c>
      <c r="J31" s="121"/>
      <c r="K31" s="59">
        <v>1</v>
      </c>
      <c r="L31" s="53"/>
      <c r="M31" s="54"/>
      <c r="N31" s="54"/>
      <c r="O31" s="60">
        <f t="shared" si="10"/>
        <v>0</v>
      </c>
      <c r="P31" s="122"/>
      <c r="Q31" s="61">
        <f t="shared" si="10"/>
        <v>0</v>
      </c>
    </row>
    <row r="32" spans="1:17" x14ac:dyDescent="0.25">
      <c r="A32" s="15">
        <v>200</v>
      </c>
      <c r="B32" s="27" t="s">
        <v>280</v>
      </c>
      <c r="C32" s="27"/>
      <c r="D32" s="124"/>
      <c r="E32" s="63"/>
      <c r="F32" s="54"/>
      <c r="G32" s="54"/>
      <c r="H32" s="55"/>
      <c r="I32" s="59">
        <v>0.2</v>
      </c>
      <c r="J32" s="121"/>
      <c r="K32" s="59">
        <v>0.2</v>
      </c>
      <c r="L32" s="53"/>
      <c r="M32" s="54"/>
      <c r="N32" s="54"/>
      <c r="O32" s="60">
        <f t="shared" si="10"/>
        <v>0</v>
      </c>
      <c r="P32" s="122"/>
      <c r="Q32" s="61">
        <f t="shared" si="10"/>
        <v>0</v>
      </c>
    </row>
    <row r="33" spans="1:17" x14ac:dyDescent="0.25">
      <c r="A33" s="15">
        <v>210</v>
      </c>
      <c r="B33" s="27" t="s">
        <v>281</v>
      </c>
      <c r="C33" s="27"/>
      <c r="D33" s="124"/>
      <c r="E33" s="63"/>
      <c r="F33" s="54"/>
      <c r="G33" s="54"/>
      <c r="H33" s="55"/>
      <c r="I33" s="59">
        <v>1</v>
      </c>
      <c r="J33" s="121"/>
      <c r="K33" s="59">
        <v>1</v>
      </c>
      <c r="L33" s="53"/>
      <c r="M33" s="54"/>
      <c r="N33" s="54"/>
      <c r="O33" s="60">
        <f t="shared" si="10"/>
        <v>0</v>
      </c>
      <c r="P33" s="122"/>
      <c r="Q33" s="61">
        <f t="shared" si="10"/>
        <v>0</v>
      </c>
    </row>
    <row r="34" spans="1:17" x14ac:dyDescent="0.25">
      <c r="A34" s="15">
        <v>220</v>
      </c>
      <c r="B34" s="27" t="s">
        <v>282</v>
      </c>
      <c r="C34" s="26"/>
      <c r="D34" s="123"/>
      <c r="E34" s="54"/>
      <c r="F34" s="54"/>
      <c r="G34" s="54"/>
      <c r="H34" s="55"/>
      <c r="I34" s="54"/>
      <c r="J34" s="123"/>
      <c r="K34" s="54"/>
      <c r="L34" s="53"/>
      <c r="M34" s="54"/>
      <c r="N34" s="54"/>
      <c r="O34" s="54"/>
      <c r="P34" s="123"/>
      <c r="Q34" s="54"/>
    </row>
    <row r="35" spans="1:17" x14ac:dyDescent="0.25">
      <c r="A35" s="15">
        <v>230</v>
      </c>
      <c r="B35" s="27" t="s">
        <v>283</v>
      </c>
      <c r="C35" s="27"/>
      <c r="D35" s="124"/>
      <c r="E35" s="63"/>
      <c r="F35" s="54"/>
      <c r="G35" s="54"/>
      <c r="H35" s="55"/>
      <c r="I35" s="59">
        <v>1</v>
      </c>
      <c r="J35" s="121"/>
      <c r="K35" s="59">
        <v>1</v>
      </c>
      <c r="L35" s="53"/>
      <c r="M35" s="54"/>
      <c r="N35" s="54"/>
      <c r="O35" s="60">
        <f t="shared" ref="O35:Q36" si="11">+C35*I35</f>
        <v>0</v>
      </c>
      <c r="P35" s="122"/>
      <c r="Q35" s="61">
        <f t="shared" si="11"/>
        <v>0</v>
      </c>
    </row>
    <row r="36" spans="1:17" x14ac:dyDescent="0.25">
      <c r="A36" s="15">
        <v>240</v>
      </c>
      <c r="B36" s="27" t="s">
        <v>284</v>
      </c>
      <c r="C36" s="27"/>
      <c r="D36" s="124"/>
      <c r="E36" s="63"/>
      <c r="F36" s="54"/>
      <c r="G36" s="54"/>
      <c r="H36" s="55"/>
      <c r="I36" s="59">
        <v>1</v>
      </c>
      <c r="J36" s="121"/>
      <c r="K36" s="59">
        <v>1</v>
      </c>
      <c r="L36" s="53"/>
      <c r="M36" s="54"/>
      <c r="N36" s="54"/>
      <c r="O36" s="60">
        <f t="shared" si="11"/>
        <v>0</v>
      </c>
      <c r="P36" s="122"/>
      <c r="Q36" s="61">
        <f t="shared" si="11"/>
        <v>0</v>
      </c>
    </row>
    <row r="37" spans="1:17" x14ac:dyDescent="0.25">
      <c r="A37" s="15">
        <v>250</v>
      </c>
      <c r="B37" s="27" t="s">
        <v>285</v>
      </c>
      <c r="C37" s="134"/>
      <c r="D37" s="123"/>
      <c r="E37" s="135"/>
      <c r="F37" s="54"/>
      <c r="G37" s="54"/>
      <c r="H37" s="55"/>
      <c r="I37" s="150"/>
      <c r="J37" s="124"/>
      <c r="K37" s="150"/>
      <c r="L37" s="53"/>
      <c r="M37" s="54"/>
      <c r="N37" s="54"/>
      <c r="O37" s="135"/>
      <c r="P37" s="123"/>
      <c r="Q37" s="135"/>
    </row>
    <row r="38" spans="1:17" x14ac:dyDescent="0.25">
      <c r="A38" s="15">
        <v>260</v>
      </c>
      <c r="B38" s="27" t="s">
        <v>286</v>
      </c>
      <c r="C38" s="64"/>
      <c r="D38" s="125"/>
      <c r="E38" s="65"/>
      <c r="F38" s="54"/>
      <c r="G38" s="54"/>
      <c r="H38" s="55"/>
      <c r="I38" s="59">
        <v>1</v>
      </c>
      <c r="J38" s="121"/>
      <c r="K38" s="59">
        <v>1</v>
      </c>
      <c r="L38" s="53"/>
      <c r="M38" s="54"/>
      <c r="N38" s="54"/>
      <c r="O38" s="63"/>
      <c r="P38" s="124"/>
      <c r="Q38" s="63"/>
    </row>
    <row r="39" spans="1:17" x14ac:dyDescent="0.25">
      <c r="A39" s="15">
        <v>270</v>
      </c>
      <c r="B39" s="38" t="s">
        <v>287</v>
      </c>
      <c r="C39" s="51">
        <f>C40+C48+C49</f>
        <v>0</v>
      </c>
      <c r="D39" s="119"/>
      <c r="E39" s="52">
        <f t="shared" ref="E39" si="12">E40+E48+E49</f>
        <v>0</v>
      </c>
      <c r="F39" s="156"/>
      <c r="G39" s="157"/>
      <c r="H39" s="158"/>
      <c r="I39" s="54"/>
      <c r="J39" s="123"/>
      <c r="K39" s="54"/>
      <c r="L39" s="138"/>
      <c r="M39" s="124"/>
      <c r="N39" s="124"/>
      <c r="O39" s="52">
        <f>O40+O48+O49</f>
        <v>0</v>
      </c>
      <c r="P39" s="119"/>
      <c r="Q39" s="52">
        <f t="shared" ref="Q39" si="13">Q40+Q48+Q49</f>
        <v>0</v>
      </c>
    </row>
    <row r="40" spans="1:17" x14ac:dyDescent="0.25">
      <c r="A40" s="15">
        <v>280</v>
      </c>
      <c r="B40" s="38" t="s">
        <v>288</v>
      </c>
      <c r="C40" s="51">
        <f t="shared" ref="C40:H40" si="14">SUM(C41:C43,C45,C47)</f>
        <v>0</v>
      </c>
      <c r="D40" s="119"/>
      <c r="E40" s="52">
        <f t="shared" si="14"/>
        <v>0</v>
      </c>
      <c r="F40" s="67">
        <f t="shared" si="14"/>
        <v>0</v>
      </c>
      <c r="G40" s="139"/>
      <c r="H40" s="68">
        <f t="shared" si="14"/>
        <v>0</v>
      </c>
      <c r="I40" s="54"/>
      <c r="J40" s="123"/>
      <c r="K40" s="54"/>
      <c r="L40" s="66"/>
      <c r="M40" s="135"/>
      <c r="N40" s="63"/>
      <c r="O40" s="52">
        <f>SUM(O41:O43,O45,O47)</f>
        <v>0</v>
      </c>
      <c r="P40" s="119"/>
      <c r="Q40" s="52">
        <f>SUM(Q41:Q43,Q45,Q47)</f>
        <v>0</v>
      </c>
    </row>
    <row r="41" spans="1:17" x14ac:dyDescent="0.25">
      <c r="A41" s="15">
        <v>290</v>
      </c>
      <c r="B41" s="41" t="s">
        <v>289</v>
      </c>
      <c r="C41" s="57"/>
      <c r="D41" s="75"/>
      <c r="E41" s="58"/>
      <c r="F41" s="69"/>
      <c r="G41" s="140"/>
      <c r="H41" s="70"/>
      <c r="I41" s="59">
        <v>1</v>
      </c>
      <c r="J41" s="121"/>
      <c r="K41" s="59">
        <v>1</v>
      </c>
      <c r="L41" s="66"/>
      <c r="M41" s="135"/>
      <c r="N41" s="63"/>
      <c r="O41" s="60">
        <f t="shared" ref="O41:Q43" si="15">+C41*I41</f>
        <v>0</v>
      </c>
      <c r="P41" s="122"/>
      <c r="Q41" s="61">
        <f t="shared" si="15"/>
        <v>0</v>
      </c>
    </row>
    <row r="42" spans="1:17" x14ac:dyDescent="0.25">
      <c r="A42" s="15">
        <v>300</v>
      </c>
      <c r="B42" s="41" t="s">
        <v>205</v>
      </c>
      <c r="C42" s="57"/>
      <c r="D42" s="75"/>
      <c r="E42" s="58"/>
      <c r="F42" s="66"/>
      <c r="G42" s="135"/>
      <c r="H42" s="71"/>
      <c r="I42" s="59">
        <v>0.93</v>
      </c>
      <c r="J42" s="121"/>
      <c r="K42" s="59">
        <v>0.93</v>
      </c>
      <c r="L42" s="66"/>
      <c r="M42" s="135"/>
      <c r="N42" s="63"/>
      <c r="O42" s="60">
        <f t="shared" si="15"/>
        <v>0</v>
      </c>
      <c r="P42" s="122"/>
      <c r="Q42" s="61">
        <f t="shared" si="15"/>
        <v>0</v>
      </c>
    </row>
    <row r="43" spans="1:17" x14ac:dyDescent="0.25">
      <c r="A43" s="15">
        <v>310</v>
      </c>
      <c r="B43" s="41" t="s">
        <v>198</v>
      </c>
      <c r="C43" s="57"/>
      <c r="D43" s="75">
        <f>(D18+D24+D30+D36)-MIN(D18+D24+D30+D36,D42)</f>
        <v>0</v>
      </c>
      <c r="E43" s="58"/>
      <c r="F43" s="66"/>
      <c r="G43" s="135"/>
      <c r="H43" s="71"/>
      <c r="I43" s="59">
        <v>0.85</v>
      </c>
      <c r="J43" s="121"/>
      <c r="K43" s="59">
        <v>0.85</v>
      </c>
      <c r="L43" s="66"/>
      <c r="M43" s="135"/>
      <c r="N43" s="63"/>
      <c r="O43" s="60">
        <f t="shared" si="15"/>
        <v>0</v>
      </c>
      <c r="P43" s="122"/>
      <c r="Q43" s="61">
        <f t="shared" si="15"/>
        <v>0</v>
      </c>
    </row>
    <row r="44" spans="1:17" x14ac:dyDescent="0.25">
      <c r="A44" s="15">
        <v>320</v>
      </c>
      <c r="B44" s="41" t="s">
        <v>290</v>
      </c>
      <c r="C44" s="72"/>
      <c r="D44" s="73"/>
      <c r="E44" s="73"/>
      <c r="F44" s="53"/>
      <c r="G44" s="123"/>
      <c r="H44" s="55"/>
      <c r="I44" s="54"/>
      <c r="J44" s="123"/>
      <c r="K44" s="54"/>
      <c r="L44" s="53"/>
      <c r="M44" s="123"/>
      <c r="N44" s="54"/>
      <c r="O44" s="54"/>
      <c r="P44" s="123"/>
      <c r="Q44" s="54"/>
    </row>
    <row r="45" spans="1:17" x14ac:dyDescent="0.25">
      <c r="A45" s="15">
        <v>330</v>
      </c>
      <c r="B45" s="41" t="s">
        <v>291</v>
      </c>
      <c r="C45" s="57"/>
      <c r="D45" s="75"/>
      <c r="E45" s="58"/>
      <c r="F45" s="66"/>
      <c r="G45" s="150"/>
      <c r="H45" s="71"/>
      <c r="I45" s="59">
        <v>0.7</v>
      </c>
      <c r="J45" s="121"/>
      <c r="K45" s="59">
        <v>0.7</v>
      </c>
      <c r="L45" s="66"/>
      <c r="M45" s="150"/>
      <c r="N45" s="63"/>
      <c r="O45" s="60">
        <f t="shared" ref="O45:Q45" si="16">+C45*I45</f>
        <v>0</v>
      </c>
      <c r="P45" s="122"/>
      <c r="Q45" s="61">
        <f t="shared" si="16"/>
        <v>0</v>
      </c>
    </row>
    <row r="46" spans="1:17" x14ac:dyDescent="0.25">
      <c r="A46" s="15">
        <v>340</v>
      </c>
      <c r="B46" s="41" t="s">
        <v>292</v>
      </c>
      <c r="C46" s="74"/>
      <c r="D46" s="75"/>
      <c r="E46" s="73"/>
      <c r="F46" s="53"/>
      <c r="G46" s="123"/>
      <c r="H46" s="55"/>
      <c r="I46" s="54"/>
      <c r="J46" s="123"/>
      <c r="K46" s="54"/>
      <c r="L46" s="53"/>
      <c r="M46" s="123"/>
      <c r="N46" s="54"/>
      <c r="O46" s="54"/>
      <c r="P46" s="123"/>
      <c r="Q46" s="54"/>
    </row>
    <row r="47" spans="1:17" x14ac:dyDescent="0.25">
      <c r="A47" s="15">
        <v>350</v>
      </c>
      <c r="B47" s="41" t="s">
        <v>293</v>
      </c>
      <c r="C47" s="57"/>
      <c r="D47" s="75"/>
      <c r="E47" s="58"/>
      <c r="F47" s="66"/>
      <c r="G47" s="150"/>
      <c r="H47" s="71"/>
      <c r="I47" s="59">
        <v>0.5</v>
      </c>
      <c r="J47" s="121"/>
      <c r="K47" s="59">
        <v>0.5</v>
      </c>
      <c r="L47" s="66"/>
      <c r="M47" s="150"/>
      <c r="N47" s="63"/>
      <c r="O47" s="60">
        <f t="shared" ref="O47:Q47" si="17">+C47*I47</f>
        <v>0</v>
      </c>
      <c r="P47" s="122"/>
      <c r="Q47" s="61">
        <f t="shared" si="17"/>
        <v>0</v>
      </c>
    </row>
    <row r="48" spans="1:17" x14ac:dyDescent="0.25">
      <c r="A48" s="15">
        <v>360</v>
      </c>
      <c r="B48" s="41" t="s">
        <v>294</v>
      </c>
      <c r="C48" s="57"/>
      <c r="D48" s="75"/>
      <c r="E48" s="58"/>
      <c r="F48" s="138"/>
      <c r="G48" s="124"/>
      <c r="H48" s="141"/>
      <c r="I48" s="73"/>
      <c r="J48" s="73"/>
      <c r="K48" s="142"/>
      <c r="L48" s="138"/>
      <c r="M48" s="124"/>
      <c r="N48" s="124"/>
      <c r="O48" s="151"/>
      <c r="P48" s="122"/>
      <c r="Q48" s="122"/>
    </row>
    <row r="49" spans="1:17" x14ac:dyDescent="0.25">
      <c r="A49" s="15">
        <v>370</v>
      </c>
      <c r="B49" s="38" t="s">
        <v>295</v>
      </c>
      <c r="C49" s="51">
        <f>SUM(C50:C52)</f>
        <v>0</v>
      </c>
      <c r="D49" s="119"/>
      <c r="E49" s="52">
        <f t="shared" ref="E49" si="18">SUM(E50:E52)</f>
        <v>0</v>
      </c>
      <c r="F49" s="53"/>
      <c r="G49" s="54"/>
      <c r="H49" s="55"/>
      <c r="I49" s="54"/>
      <c r="J49" s="123"/>
      <c r="K49" s="54"/>
      <c r="L49" s="53"/>
      <c r="M49" s="54"/>
      <c r="N49" s="54"/>
      <c r="O49" s="52">
        <f>SUM(O50:O52)</f>
        <v>0</v>
      </c>
      <c r="P49" s="119"/>
      <c r="Q49" s="52">
        <f t="shared" ref="Q49" si="19">SUM(Q50:Q52)</f>
        <v>0</v>
      </c>
    </row>
    <row r="50" spans="1:17" x14ac:dyDescent="0.25">
      <c r="A50" s="15">
        <v>380</v>
      </c>
      <c r="B50" s="27" t="s">
        <v>296</v>
      </c>
      <c r="C50" s="62"/>
      <c r="D50" s="122"/>
      <c r="E50" s="61"/>
      <c r="F50" s="54"/>
      <c r="G50" s="54"/>
      <c r="H50" s="55"/>
      <c r="I50" s="59">
        <v>0.5</v>
      </c>
      <c r="J50" s="121"/>
      <c r="K50" s="59">
        <v>0.5</v>
      </c>
      <c r="L50" s="53"/>
      <c r="M50" s="54"/>
      <c r="N50" s="54"/>
      <c r="O50" s="60">
        <f t="shared" ref="O50:Q54" si="20">+C50*I50</f>
        <v>0</v>
      </c>
      <c r="P50" s="122"/>
      <c r="Q50" s="61">
        <f t="shared" si="20"/>
        <v>0</v>
      </c>
    </row>
    <row r="51" spans="1:17" x14ac:dyDescent="0.25">
      <c r="A51" s="15">
        <v>390</v>
      </c>
      <c r="B51" s="27" t="s">
        <v>297</v>
      </c>
      <c r="C51" s="27"/>
      <c r="D51" s="124"/>
      <c r="E51" s="63"/>
      <c r="F51" s="54"/>
      <c r="G51" s="54"/>
      <c r="H51" s="55"/>
      <c r="I51" s="59">
        <v>1</v>
      </c>
      <c r="J51" s="121"/>
      <c r="K51" s="59">
        <v>1</v>
      </c>
      <c r="L51" s="53"/>
      <c r="M51" s="54"/>
      <c r="N51" s="54"/>
      <c r="O51" s="60">
        <f t="shared" si="20"/>
        <v>0</v>
      </c>
      <c r="P51" s="122"/>
      <c r="Q51" s="61">
        <f t="shared" si="20"/>
        <v>0</v>
      </c>
    </row>
    <row r="52" spans="1:17" x14ac:dyDescent="0.25">
      <c r="A52" s="15">
        <v>400</v>
      </c>
      <c r="B52" s="27" t="s">
        <v>298</v>
      </c>
      <c r="C52" s="27"/>
      <c r="D52" s="124"/>
      <c r="E52" s="63"/>
      <c r="F52" s="54"/>
      <c r="G52" s="54"/>
      <c r="H52" s="55"/>
      <c r="I52" s="59">
        <v>1</v>
      </c>
      <c r="J52" s="121"/>
      <c r="K52" s="59">
        <v>1</v>
      </c>
      <c r="L52" s="53"/>
      <c r="M52" s="54"/>
      <c r="N52" s="54"/>
      <c r="O52" s="60">
        <f t="shared" si="20"/>
        <v>0</v>
      </c>
      <c r="P52" s="122"/>
      <c r="Q52" s="61">
        <f t="shared" si="20"/>
        <v>0</v>
      </c>
    </row>
    <row r="53" spans="1:17" x14ac:dyDescent="0.25">
      <c r="A53" s="15">
        <v>410</v>
      </c>
      <c r="B53" s="27" t="s">
        <v>299</v>
      </c>
      <c r="C53" s="126"/>
      <c r="D53" s="54"/>
      <c r="E53" s="124"/>
      <c r="F53" s="54"/>
      <c r="G53" s="54"/>
      <c r="H53" s="54"/>
      <c r="I53" s="143"/>
      <c r="J53" s="143"/>
      <c r="K53" s="143"/>
      <c r="L53" s="124"/>
      <c r="M53" s="54"/>
      <c r="N53" s="124"/>
      <c r="O53" s="60">
        <f t="shared" si="20"/>
        <v>0</v>
      </c>
      <c r="P53" s="122"/>
      <c r="Q53" s="61">
        <f t="shared" si="20"/>
        <v>0</v>
      </c>
    </row>
    <row r="54" spans="1:17" x14ac:dyDescent="0.25">
      <c r="A54" s="15">
        <v>420</v>
      </c>
      <c r="B54" s="27" t="s">
        <v>300</v>
      </c>
      <c r="C54" s="126"/>
      <c r="D54" s="123"/>
      <c r="E54" s="124"/>
      <c r="F54" s="124"/>
      <c r="G54" s="123"/>
      <c r="H54" s="124"/>
      <c r="I54" s="124"/>
      <c r="J54" s="123"/>
      <c r="K54" s="124"/>
      <c r="L54" s="124"/>
      <c r="M54" s="54"/>
      <c r="N54" s="124"/>
      <c r="O54" s="60">
        <f>+C54*I54</f>
        <v>0</v>
      </c>
      <c r="P54" s="122"/>
      <c r="Q54" s="61">
        <f t="shared" si="20"/>
        <v>0</v>
      </c>
    </row>
    <row r="55" spans="1:17" x14ac:dyDescent="0.25">
      <c r="A55" s="15">
        <v>430</v>
      </c>
      <c r="B55" s="27" t="s">
        <v>301</v>
      </c>
      <c r="C55" s="26"/>
      <c r="D55" s="54"/>
      <c r="E55" s="54"/>
      <c r="F55" s="54"/>
      <c r="G55" s="54"/>
      <c r="H55" s="54"/>
      <c r="I55" s="54"/>
      <c r="J55" s="123"/>
      <c r="K55" s="54"/>
      <c r="L55" s="54"/>
      <c r="M55" s="54"/>
      <c r="N55" s="54"/>
      <c r="O55" s="151"/>
      <c r="P55" s="54"/>
      <c r="Q55" s="122"/>
    </row>
    <row r="56" spans="1:17" x14ac:dyDescent="0.25">
      <c r="A56" s="169" t="s">
        <v>211</v>
      </c>
      <c r="B56" s="170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x14ac:dyDescent="0.25">
      <c r="A57" s="15">
        <v>440</v>
      </c>
      <c r="B57" s="27" t="s">
        <v>302</v>
      </c>
      <c r="C57" s="27"/>
      <c r="D57" s="1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x14ac:dyDescent="0.25">
      <c r="A58" s="15">
        <v>450</v>
      </c>
      <c r="B58" s="27" t="s">
        <v>303</v>
      </c>
      <c r="C58" s="27"/>
      <c r="D58" s="126"/>
      <c r="E58" s="27"/>
      <c r="F58" s="26"/>
      <c r="G58" s="26"/>
      <c r="H58" s="26"/>
      <c r="I58" s="27"/>
      <c r="J58" s="126"/>
      <c r="K58" s="134"/>
      <c r="L58" s="26"/>
      <c r="M58" s="26"/>
      <c r="N58" s="26"/>
      <c r="O58" s="27"/>
      <c r="P58" s="126"/>
      <c r="Q58" s="27"/>
    </row>
    <row r="59" spans="1:17" x14ac:dyDescent="0.25">
      <c r="A59" s="15">
        <v>460</v>
      </c>
      <c r="B59" s="47" t="s">
        <v>304</v>
      </c>
      <c r="C59" s="27"/>
      <c r="D59" s="26"/>
      <c r="E59" s="27"/>
      <c r="F59" s="126"/>
      <c r="G59" s="26"/>
      <c r="H59" s="126"/>
      <c r="I59" s="126"/>
      <c r="J59" s="26"/>
      <c r="K59" s="126"/>
      <c r="L59" s="126"/>
      <c r="M59" s="26"/>
      <c r="N59" s="126"/>
      <c r="O59" s="27"/>
      <c r="P59" s="26"/>
      <c r="Q59" s="27"/>
    </row>
    <row r="60" spans="1:17" x14ac:dyDescent="0.25">
      <c r="A60" s="15">
        <v>470</v>
      </c>
      <c r="B60" s="27" t="s">
        <v>263</v>
      </c>
      <c r="C60" s="27"/>
      <c r="D60" s="26"/>
      <c r="E60" s="27"/>
      <c r="F60" s="126"/>
      <c r="G60" s="26"/>
      <c r="H60" s="126"/>
      <c r="I60" s="27"/>
      <c r="J60" s="26"/>
      <c r="K60" s="27"/>
      <c r="L60" s="126"/>
      <c r="M60" s="26"/>
      <c r="N60" s="126"/>
      <c r="O60" s="27"/>
      <c r="P60" s="26"/>
      <c r="Q60" s="27"/>
    </row>
    <row r="61" spans="1:17" x14ac:dyDescent="0.25">
      <c r="A61" s="15">
        <v>480</v>
      </c>
      <c r="B61" s="27" t="s">
        <v>305</v>
      </c>
      <c r="C61" s="27"/>
      <c r="D61" s="26"/>
      <c r="E61" s="27"/>
      <c r="F61" s="126"/>
      <c r="G61" s="26"/>
      <c r="H61" s="126"/>
      <c r="I61" s="27"/>
      <c r="J61" s="26"/>
      <c r="K61" s="27"/>
      <c r="L61" s="126"/>
      <c r="M61" s="26"/>
      <c r="N61" s="126"/>
      <c r="O61" s="27"/>
      <c r="P61" s="26"/>
      <c r="Q61" s="27"/>
    </row>
    <row r="62" spans="1:17" x14ac:dyDescent="0.25">
      <c r="A62" s="15">
        <v>490</v>
      </c>
      <c r="B62" s="27" t="s">
        <v>306</v>
      </c>
      <c r="C62" s="27"/>
      <c r="D62" s="126"/>
      <c r="E62" s="27"/>
      <c r="F62" s="27"/>
      <c r="G62" s="134"/>
      <c r="H62" s="27"/>
      <c r="I62" s="27"/>
      <c r="J62" s="26"/>
      <c r="K62" s="27"/>
      <c r="L62" s="27"/>
      <c r="M62" s="134"/>
      <c r="N62" s="27"/>
      <c r="O62" s="27"/>
      <c r="P62" s="26"/>
      <c r="Q62" s="27"/>
    </row>
    <row r="63" spans="1:17" x14ac:dyDescent="0.25">
      <c r="A63" s="15">
        <v>500</v>
      </c>
      <c r="B63" s="27" t="s">
        <v>279</v>
      </c>
      <c r="C63" s="27"/>
      <c r="D63" s="26"/>
      <c r="E63" s="27"/>
      <c r="F63" s="126"/>
      <c r="G63" s="26"/>
      <c r="H63" s="126"/>
      <c r="I63" s="27"/>
      <c r="J63" s="26"/>
      <c r="K63" s="27"/>
      <c r="L63" s="126"/>
      <c r="M63" s="26"/>
      <c r="N63" s="126"/>
      <c r="O63" s="27"/>
      <c r="P63" s="26"/>
      <c r="Q63" s="27"/>
    </row>
    <row r="64" spans="1:17" x14ac:dyDescent="0.25">
      <c r="A64" s="15">
        <v>510</v>
      </c>
      <c r="B64" s="27" t="s">
        <v>307</v>
      </c>
      <c r="C64" s="27"/>
      <c r="D64" s="26"/>
      <c r="E64" s="27"/>
      <c r="F64" s="126"/>
      <c r="G64" s="26"/>
      <c r="H64" s="126"/>
      <c r="I64" s="27"/>
      <c r="J64" s="26"/>
      <c r="K64" s="27"/>
      <c r="L64" s="126"/>
      <c r="M64" s="26"/>
      <c r="N64" s="126"/>
      <c r="O64" s="27"/>
      <c r="P64" s="26"/>
      <c r="Q64" s="27"/>
    </row>
    <row r="65" spans="1:17" x14ac:dyDescent="0.25">
      <c r="A65" s="15">
        <v>520</v>
      </c>
      <c r="B65" s="27" t="s">
        <v>467</v>
      </c>
      <c r="C65" s="27"/>
      <c r="D65" s="26"/>
      <c r="E65" s="27"/>
      <c r="F65" s="126"/>
      <c r="G65" s="26"/>
      <c r="H65" s="126"/>
      <c r="I65" s="126"/>
      <c r="J65" s="26"/>
      <c r="K65" s="126"/>
      <c r="L65" s="126"/>
      <c r="M65" s="26"/>
      <c r="N65" s="126"/>
      <c r="O65" s="126"/>
      <c r="P65" s="26"/>
      <c r="Q65" s="126"/>
    </row>
    <row r="67" spans="1:17" s="1" customFormat="1" ht="12.75" x14ac:dyDescent="0.2">
      <c r="B67" s="76" t="s">
        <v>87</v>
      </c>
      <c r="C67" s="83"/>
    </row>
    <row r="68" spans="1:17" s="1" customFormat="1" ht="12.75" x14ac:dyDescent="0.2">
      <c r="B68" s="77" t="s">
        <v>88</v>
      </c>
      <c r="C68" s="83"/>
    </row>
    <row r="69" spans="1:17" s="1" customFormat="1" ht="12.75" x14ac:dyDescent="0.2">
      <c r="B69" s="78"/>
    </row>
    <row r="70" spans="1:17" s="1" customFormat="1" ht="12.75" x14ac:dyDescent="0.2">
      <c r="B70" s="76" t="s">
        <v>87</v>
      </c>
      <c r="C70" s="83"/>
    </row>
    <row r="71" spans="1:17" s="1" customFormat="1" ht="12.75" x14ac:dyDescent="0.2">
      <c r="B71" s="79" t="s">
        <v>88</v>
      </c>
      <c r="C71" s="83"/>
    </row>
  </sheetData>
  <sheetProtection formatCells="0" formatColumns="0" formatRows="0" insertColumns="0" insertRows="0" insertHyperlinks="0" deleteColumns="0" deleteRows="0" sort="0" autoFilter="0" pivotTables="0"/>
  <mergeCells count="13">
    <mergeCell ref="D8:E8"/>
    <mergeCell ref="A4:B4"/>
    <mergeCell ref="C4:E4"/>
    <mergeCell ref="D5:E5"/>
    <mergeCell ref="D6:E6"/>
    <mergeCell ref="D7:E7"/>
    <mergeCell ref="A56:Q56"/>
    <mergeCell ref="A10:B11"/>
    <mergeCell ref="C10:E10"/>
    <mergeCell ref="F10:H10"/>
    <mergeCell ref="I10:K10"/>
    <mergeCell ref="L10:N10"/>
    <mergeCell ref="O10:Q10"/>
  </mergeCells>
  <hyperlinks>
    <hyperlink ref="C2" location="'Pregled obrazaca'!A1" display="Povratak na Pregled obrazaca"/>
  </hyperlinks>
  <pageMargins left="0.25" right="0.25" top="0.49" bottom="0.19" header="0.3" footer="0.22"/>
  <pageSetup paperSize="9" scale="45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zoomScale="73" zoomScaleNormal="73" workbookViewId="0">
      <selection activeCell="C41" sqref="C41"/>
    </sheetView>
  </sheetViews>
  <sheetFormatPr defaultColWidth="9.140625" defaultRowHeight="15" x14ac:dyDescent="0.25"/>
  <cols>
    <col min="1" max="1" width="9.42578125" style="91" customWidth="1"/>
    <col min="2" max="2" width="165.7109375" style="91" customWidth="1"/>
    <col min="3" max="3" width="12.5703125" style="91" customWidth="1"/>
    <col min="4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7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7" s="5" customFormat="1" x14ac:dyDescent="0.25">
      <c r="A4" s="174" t="s">
        <v>308</v>
      </c>
      <c r="B4" s="176"/>
      <c r="C4" s="177" t="s">
        <v>309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243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45.75" customHeight="1" x14ac:dyDescent="0.25">
      <c r="A10" s="181" t="s">
        <v>310</v>
      </c>
      <c r="B10" s="183"/>
      <c r="C10" s="192" t="s">
        <v>102</v>
      </c>
      <c r="D10" s="195"/>
      <c r="E10" s="196"/>
      <c r="F10" s="192" t="s">
        <v>248</v>
      </c>
      <c r="G10" s="195"/>
      <c r="H10" s="196"/>
      <c r="I10" s="192" t="s">
        <v>14</v>
      </c>
      <c r="J10" s="195"/>
      <c r="K10" s="196"/>
      <c r="L10" s="197" t="s">
        <v>249</v>
      </c>
      <c r="M10" s="198"/>
      <c r="N10" s="199"/>
      <c r="O10" s="192" t="s">
        <v>250</v>
      </c>
      <c r="P10" s="195"/>
      <c r="Q10" s="196"/>
    </row>
    <row r="11" spans="1:17" ht="69.95" customHeight="1" x14ac:dyDescent="0.25">
      <c r="A11" s="190"/>
      <c r="B11" s="191"/>
      <c r="C11" s="35" t="s">
        <v>251</v>
      </c>
      <c r="D11" s="35" t="s">
        <v>252</v>
      </c>
      <c r="E11" s="35" t="s">
        <v>253</v>
      </c>
      <c r="F11" s="35" t="s">
        <v>251</v>
      </c>
      <c r="G11" s="35" t="s">
        <v>252</v>
      </c>
      <c r="H11" s="35" t="s">
        <v>253</v>
      </c>
      <c r="I11" s="35" t="s">
        <v>251</v>
      </c>
      <c r="J11" s="35" t="s">
        <v>252</v>
      </c>
      <c r="K11" s="35" t="s">
        <v>253</v>
      </c>
      <c r="L11" s="35" t="s">
        <v>251</v>
      </c>
      <c r="M11" s="35" t="s">
        <v>252</v>
      </c>
      <c r="N11" s="35" t="s">
        <v>253</v>
      </c>
      <c r="O11" s="35" t="s">
        <v>251</v>
      </c>
      <c r="P11" s="35" t="s">
        <v>252</v>
      </c>
      <c r="Q11" s="35" t="s">
        <v>253</v>
      </c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30</v>
      </c>
      <c r="J12" s="15" t="s">
        <v>32</v>
      </c>
      <c r="K12" s="15" t="s">
        <v>254</v>
      </c>
      <c r="L12" s="15" t="s">
        <v>255</v>
      </c>
      <c r="M12" s="15" t="s">
        <v>256</v>
      </c>
      <c r="N12" s="15" t="s">
        <v>257</v>
      </c>
      <c r="O12" s="15" t="s">
        <v>258</v>
      </c>
      <c r="P12" s="15" t="s">
        <v>259</v>
      </c>
      <c r="Q12" s="15" t="s">
        <v>260</v>
      </c>
    </row>
    <row r="13" spans="1:17" x14ac:dyDescent="0.25">
      <c r="A13" s="15" t="s">
        <v>16</v>
      </c>
      <c r="B13" s="47" t="s">
        <v>261</v>
      </c>
      <c r="C13" s="51">
        <f>SUM(C14,C39)</f>
        <v>0</v>
      </c>
      <c r="D13" s="119"/>
      <c r="E13" s="52">
        <f t="shared" ref="E13" si="0">SUM(E14,E39)</f>
        <v>0</v>
      </c>
      <c r="F13" s="53"/>
      <c r="G13" s="54"/>
      <c r="H13" s="54"/>
      <c r="I13" s="54"/>
      <c r="J13" s="54"/>
      <c r="K13" s="54"/>
      <c r="L13" s="54"/>
      <c r="M13" s="54"/>
      <c r="N13" s="55"/>
      <c r="O13" s="56">
        <f>SUM(O14,O39,O53)-O54</f>
        <v>0</v>
      </c>
      <c r="P13" s="120"/>
      <c r="Q13" s="56">
        <f>SUM(Q14,Q39,Q53)-Q54</f>
        <v>0</v>
      </c>
    </row>
    <row r="14" spans="1:17" x14ac:dyDescent="0.25">
      <c r="A14" s="15" t="s">
        <v>20</v>
      </c>
      <c r="B14" s="47" t="s">
        <v>262</v>
      </c>
      <c r="C14" s="51">
        <f>SUM(C15,C22,C29:C33,C35,C36,C38)</f>
        <v>0</v>
      </c>
      <c r="D14" s="119"/>
      <c r="E14" s="52">
        <f>SUM(E15,E22,E29:E33,E35,E36,E38)</f>
        <v>0</v>
      </c>
      <c r="F14" s="53"/>
      <c r="G14" s="54"/>
      <c r="H14" s="54"/>
      <c r="I14" s="54"/>
      <c r="J14" s="54"/>
      <c r="K14" s="54"/>
      <c r="L14" s="54"/>
      <c r="M14" s="54"/>
      <c r="N14" s="55"/>
      <c r="O14" s="56">
        <f>SUM(O15,O22,O29:O33,O35,O36,O38)</f>
        <v>0</v>
      </c>
      <c r="P14" s="120"/>
      <c r="Q14" s="56">
        <f>SUM(Q15,Q22,Q29:Q33,Q35,Q36,Q38)</f>
        <v>0</v>
      </c>
    </row>
    <row r="15" spans="1:17" x14ac:dyDescent="0.25">
      <c r="A15" s="15" t="s">
        <v>17</v>
      </c>
      <c r="B15" s="47" t="s">
        <v>263</v>
      </c>
      <c r="C15" s="51">
        <f>SUM(C16,C17)</f>
        <v>0</v>
      </c>
      <c r="D15" s="119"/>
      <c r="E15" s="52">
        <f t="shared" ref="E15" si="1">SUM(E16,E17)</f>
        <v>0</v>
      </c>
      <c r="F15" s="53"/>
      <c r="G15" s="54"/>
      <c r="H15" s="54"/>
      <c r="I15" s="54"/>
      <c r="J15" s="54"/>
      <c r="K15" s="54"/>
      <c r="L15" s="54"/>
      <c r="M15" s="54"/>
      <c r="N15" s="55"/>
      <c r="O15" s="56">
        <f>SUM(O16,O17)</f>
        <v>0</v>
      </c>
      <c r="P15" s="120"/>
      <c r="Q15" s="56">
        <f t="shared" ref="Q15" si="2">SUM(Q16,Q17)</f>
        <v>0</v>
      </c>
    </row>
    <row r="16" spans="1:17" x14ac:dyDescent="0.25">
      <c r="A16" s="15" t="s">
        <v>18</v>
      </c>
      <c r="B16" s="27" t="s">
        <v>264</v>
      </c>
      <c r="C16" s="57"/>
      <c r="D16" s="75"/>
      <c r="E16" s="58"/>
      <c r="F16" s="53"/>
      <c r="G16" s="54"/>
      <c r="H16" s="55"/>
      <c r="I16" s="59">
        <v>1</v>
      </c>
      <c r="J16" s="121"/>
      <c r="K16" s="59">
        <v>1</v>
      </c>
      <c r="L16" s="53"/>
      <c r="M16" s="54"/>
      <c r="N16" s="54"/>
      <c r="O16" s="60">
        <f>+C16*I16</f>
        <v>0</v>
      </c>
      <c r="P16" s="122"/>
      <c r="Q16" s="61">
        <f>+E16*K16</f>
        <v>0</v>
      </c>
    </row>
    <row r="17" spans="1:17" x14ac:dyDescent="0.25">
      <c r="A17" s="15" t="s">
        <v>24</v>
      </c>
      <c r="B17" s="47" t="s">
        <v>265</v>
      </c>
      <c r="C17" s="51">
        <f>SUM(C18:C21)</f>
        <v>0</v>
      </c>
      <c r="D17" s="119"/>
      <c r="E17" s="52">
        <f t="shared" ref="E17" si="3">SUM(E18:E21)</f>
        <v>0</v>
      </c>
      <c r="F17" s="53"/>
      <c r="G17" s="54"/>
      <c r="H17" s="55"/>
      <c r="I17" s="54"/>
      <c r="J17" s="123"/>
      <c r="K17" s="54"/>
      <c r="L17" s="53"/>
      <c r="M17" s="54"/>
      <c r="N17" s="54"/>
      <c r="O17" s="52">
        <f>SUM(O18:O21)</f>
        <v>0</v>
      </c>
      <c r="P17" s="119"/>
      <c r="Q17" s="52">
        <f t="shared" ref="Q17" si="4">SUM(Q18:Q21)</f>
        <v>0</v>
      </c>
    </row>
    <row r="18" spans="1:17" x14ac:dyDescent="0.25">
      <c r="A18" s="15" t="s">
        <v>26</v>
      </c>
      <c r="B18" s="27" t="s">
        <v>266</v>
      </c>
      <c r="C18" s="57"/>
      <c r="D18" s="75"/>
      <c r="E18" s="58"/>
      <c r="F18" s="53"/>
      <c r="G18" s="54"/>
      <c r="H18" s="55"/>
      <c r="I18" s="59">
        <v>0.5</v>
      </c>
      <c r="J18" s="121"/>
      <c r="K18" s="59">
        <v>0.5</v>
      </c>
      <c r="L18" s="53"/>
      <c r="M18" s="54"/>
      <c r="N18" s="54"/>
      <c r="O18" s="60">
        <f t="shared" ref="O18:Q21" si="5">+C18*I18</f>
        <v>0</v>
      </c>
      <c r="P18" s="122"/>
      <c r="Q18" s="61">
        <f t="shared" si="5"/>
        <v>0</v>
      </c>
    </row>
    <row r="19" spans="1:17" x14ac:dyDescent="0.25">
      <c r="A19" s="15" t="s">
        <v>28</v>
      </c>
      <c r="B19" s="27" t="s">
        <v>267</v>
      </c>
      <c r="C19" s="57"/>
      <c r="D19" s="75"/>
      <c r="E19" s="58"/>
      <c r="F19" s="53"/>
      <c r="G19" s="54"/>
      <c r="H19" s="55"/>
      <c r="I19" s="59">
        <v>0.5</v>
      </c>
      <c r="J19" s="121"/>
      <c r="K19" s="59">
        <v>0.5</v>
      </c>
      <c r="L19" s="53"/>
      <c r="M19" s="54"/>
      <c r="N19" s="54"/>
      <c r="O19" s="60">
        <f t="shared" si="5"/>
        <v>0</v>
      </c>
      <c r="P19" s="122"/>
      <c r="Q19" s="61">
        <f t="shared" si="5"/>
        <v>0</v>
      </c>
    </row>
    <row r="20" spans="1:17" x14ac:dyDescent="0.25">
      <c r="A20" s="15" t="s">
        <v>30</v>
      </c>
      <c r="B20" s="27" t="s">
        <v>268</v>
      </c>
      <c r="C20" s="57"/>
      <c r="D20" s="75"/>
      <c r="E20" s="58"/>
      <c r="F20" s="53"/>
      <c r="G20" s="54"/>
      <c r="H20" s="55"/>
      <c r="I20" s="59">
        <v>0.5</v>
      </c>
      <c r="J20" s="121"/>
      <c r="K20" s="59">
        <v>0.5</v>
      </c>
      <c r="L20" s="53"/>
      <c r="M20" s="54"/>
      <c r="N20" s="54"/>
      <c r="O20" s="60">
        <f t="shared" si="5"/>
        <v>0</v>
      </c>
      <c r="P20" s="122"/>
      <c r="Q20" s="61">
        <f t="shared" si="5"/>
        <v>0</v>
      </c>
    </row>
    <row r="21" spans="1:17" x14ac:dyDescent="0.25">
      <c r="A21" s="15" t="s">
        <v>32</v>
      </c>
      <c r="B21" s="27" t="s">
        <v>269</v>
      </c>
      <c r="C21" s="57"/>
      <c r="D21" s="75"/>
      <c r="E21" s="58"/>
      <c r="F21" s="53"/>
      <c r="G21" s="54"/>
      <c r="H21" s="55"/>
      <c r="I21" s="59">
        <v>0.5</v>
      </c>
      <c r="J21" s="121"/>
      <c r="K21" s="59">
        <v>0.5</v>
      </c>
      <c r="L21" s="53"/>
      <c r="M21" s="54"/>
      <c r="N21" s="54"/>
      <c r="O21" s="60">
        <f t="shared" si="5"/>
        <v>0</v>
      </c>
      <c r="P21" s="122"/>
      <c r="Q21" s="61">
        <f t="shared" si="5"/>
        <v>0</v>
      </c>
    </row>
    <row r="22" spans="1:17" x14ac:dyDescent="0.25">
      <c r="A22" s="15">
        <v>100</v>
      </c>
      <c r="B22" s="47" t="s">
        <v>270</v>
      </c>
      <c r="C22" s="51">
        <f t="shared" ref="C22:E23" si="6">SUM(C23:C26)</f>
        <v>0</v>
      </c>
      <c r="D22" s="119"/>
      <c r="E22" s="52">
        <f t="shared" si="6"/>
        <v>0</v>
      </c>
      <c r="F22" s="53"/>
      <c r="G22" s="54"/>
      <c r="H22" s="55"/>
      <c r="I22" s="54"/>
      <c r="J22" s="123"/>
      <c r="K22" s="54"/>
      <c r="L22" s="53"/>
      <c r="M22" s="54"/>
      <c r="N22" s="54"/>
      <c r="O22" s="52">
        <f>SUM(O23:O26)</f>
        <v>0</v>
      </c>
      <c r="P22" s="119"/>
      <c r="Q22" s="52">
        <f t="shared" ref="Q22:Q23" si="7">SUM(Q23:Q26)</f>
        <v>0</v>
      </c>
    </row>
    <row r="23" spans="1:17" x14ac:dyDescent="0.25">
      <c r="A23" s="15">
        <v>110</v>
      </c>
      <c r="B23" s="47" t="s">
        <v>271</v>
      </c>
      <c r="C23" s="51">
        <f t="shared" si="6"/>
        <v>0</v>
      </c>
      <c r="D23" s="119"/>
      <c r="E23" s="52">
        <f t="shared" si="6"/>
        <v>0</v>
      </c>
      <c r="F23" s="53"/>
      <c r="G23" s="54"/>
      <c r="H23" s="55"/>
      <c r="I23" s="54"/>
      <c r="J23" s="123"/>
      <c r="K23" s="54"/>
      <c r="L23" s="53"/>
      <c r="M23" s="54"/>
      <c r="N23" s="54"/>
      <c r="O23" s="52">
        <f t="shared" ref="O23" si="8">SUM(O24:O27)</f>
        <v>0</v>
      </c>
      <c r="P23" s="119"/>
      <c r="Q23" s="52">
        <f t="shared" si="7"/>
        <v>0</v>
      </c>
    </row>
    <row r="24" spans="1:17" x14ac:dyDescent="0.25">
      <c r="A24" s="15">
        <v>120</v>
      </c>
      <c r="B24" s="27" t="s">
        <v>272</v>
      </c>
      <c r="C24" s="57"/>
      <c r="D24" s="75"/>
      <c r="E24" s="58"/>
      <c r="F24" s="53"/>
      <c r="G24" s="54"/>
      <c r="H24" s="55"/>
      <c r="I24" s="59"/>
      <c r="J24" s="121"/>
      <c r="K24" s="59"/>
      <c r="L24" s="53"/>
      <c r="M24" s="54"/>
      <c r="N24" s="54"/>
      <c r="O24" s="60">
        <f t="shared" ref="O24:Q25" si="9">+C24*I24</f>
        <v>0</v>
      </c>
      <c r="P24" s="122"/>
      <c r="Q24" s="61">
        <f t="shared" si="9"/>
        <v>0</v>
      </c>
    </row>
    <row r="25" spans="1:17" x14ac:dyDescent="0.25">
      <c r="A25" s="15">
        <v>130</v>
      </c>
      <c r="B25" s="27" t="s">
        <v>273</v>
      </c>
      <c r="C25" s="57"/>
      <c r="D25" s="75"/>
      <c r="E25" s="58"/>
      <c r="F25" s="53"/>
      <c r="G25" s="54"/>
      <c r="H25" s="55"/>
      <c r="I25" s="59">
        <v>0.05</v>
      </c>
      <c r="J25" s="121"/>
      <c r="K25" s="59">
        <v>0.05</v>
      </c>
      <c r="L25" s="53"/>
      <c r="M25" s="54"/>
      <c r="N25" s="54"/>
      <c r="O25" s="60">
        <f t="shared" si="9"/>
        <v>0</v>
      </c>
      <c r="P25" s="122"/>
      <c r="Q25" s="61">
        <f t="shared" si="9"/>
        <v>0</v>
      </c>
    </row>
    <row r="26" spans="1:17" x14ac:dyDescent="0.25">
      <c r="A26" s="15">
        <v>140</v>
      </c>
      <c r="B26" s="47" t="s">
        <v>274</v>
      </c>
      <c r="C26" s="51">
        <f>SUM(C27,C28)</f>
        <v>0</v>
      </c>
      <c r="D26" s="119"/>
      <c r="E26" s="52">
        <f>SUM(E27,E28)</f>
        <v>0</v>
      </c>
      <c r="F26" s="53"/>
      <c r="G26" s="54"/>
      <c r="H26" s="55"/>
      <c r="I26" s="54"/>
      <c r="J26" s="123"/>
      <c r="K26" s="54"/>
      <c r="L26" s="53"/>
      <c r="M26" s="54"/>
      <c r="N26" s="54"/>
      <c r="O26" s="52">
        <f>SUM(O27,O28)</f>
        <v>0</v>
      </c>
      <c r="P26" s="119"/>
      <c r="Q26" s="52">
        <f>SUM(Q27,Q28)</f>
        <v>0</v>
      </c>
    </row>
    <row r="27" spans="1:17" x14ac:dyDescent="0.25">
      <c r="A27" s="15">
        <v>150</v>
      </c>
      <c r="B27" s="27" t="s">
        <v>275</v>
      </c>
      <c r="C27" s="62"/>
      <c r="D27" s="122"/>
      <c r="E27" s="61"/>
      <c r="F27" s="54"/>
      <c r="G27" s="54"/>
      <c r="H27" s="55"/>
      <c r="I27" s="59">
        <v>1</v>
      </c>
      <c r="J27" s="121"/>
      <c r="K27" s="59">
        <v>1</v>
      </c>
      <c r="L27" s="53"/>
      <c r="M27" s="54"/>
      <c r="N27" s="54"/>
      <c r="O27" s="60">
        <f t="shared" ref="O27:Q33" si="10">+C27*I27</f>
        <v>0</v>
      </c>
      <c r="P27" s="122"/>
      <c r="Q27" s="61">
        <f t="shared" si="10"/>
        <v>0</v>
      </c>
    </row>
    <row r="28" spans="1:17" x14ac:dyDescent="0.25">
      <c r="A28" s="15">
        <v>160</v>
      </c>
      <c r="B28" s="27" t="s">
        <v>276</v>
      </c>
      <c r="C28" s="28"/>
      <c r="D28" s="124"/>
      <c r="E28" s="63"/>
      <c r="F28" s="54"/>
      <c r="G28" s="54"/>
      <c r="H28" s="55"/>
      <c r="I28" s="59">
        <v>1</v>
      </c>
      <c r="J28" s="121"/>
      <c r="K28" s="59">
        <v>1</v>
      </c>
      <c r="L28" s="53"/>
      <c r="M28" s="54"/>
      <c r="N28" s="54"/>
      <c r="O28" s="60">
        <f t="shared" si="10"/>
        <v>0</v>
      </c>
      <c r="P28" s="122"/>
      <c r="Q28" s="61">
        <f t="shared" si="10"/>
        <v>0</v>
      </c>
    </row>
    <row r="29" spans="1:17" x14ac:dyDescent="0.25">
      <c r="A29" s="15">
        <v>170</v>
      </c>
      <c r="B29" s="27" t="s">
        <v>277</v>
      </c>
      <c r="C29" s="27"/>
      <c r="D29" s="124"/>
      <c r="E29" s="63"/>
      <c r="F29" s="54"/>
      <c r="G29" s="54"/>
      <c r="H29" s="55"/>
      <c r="I29" s="59">
        <v>1</v>
      </c>
      <c r="J29" s="121"/>
      <c r="K29" s="59">
        <v>1</v>
      </c>
      <c r="L29" s="53"/>
      <c r="M29" s="54"/>
      <c r="N29" s="54"/>
      <c r="O29" s="60">
        <f t="shared" si="10"/>
        <v>0</v>
      </c>
      <c r="P29" s="122"/>
      <c r="Q29" s="61">
        <f t="shared" si="10"/>
        <v>0</v>
      </c>
    </row>
    <row r="30" spans="1:17" x14ac:dyDescent="0.25">
      <c r="A30" s="15">
        <v>180</v>
      </c>
      <c r="B30" s="27" t="s">
        <v>278</v>
      </c>
      <c r="C30" s="27"/>
      <c r="D30" s="124"/>
      <c r="E30" s="63"/>
      <c r="F30" s="54"/>
      <c r="G30" s="54"/>
      <c r="H30" s="55"/>
      <c r="I30" s="59">
        <v>1</v>
      </c>
      <c r="J30" s="121"/>
      <c r="K30" s="59">
        <v>1</v>
      </c>
      <c r="L30" s="53"/>
      <c r="M30" s="54"/>
      <c r="N30" s="54"/>
      <c r="O30" s="60">
        <f t="shared" si="10"/>
        <v>0</v>
      </c>
      <c r="P30" s="122"/>
      <c r="Q30" s="61">
        <f t="shared" si="10"/>
        <v>0</v>
      </c>
    </row>
    <row r="31" spans="1:17" x14ac:dyDescent="0.25">
      <c r="A31" s="15">
        <v>190</v>
      </c>
      <c r="B31" s="27" t="s">
        <v>279</v>
      </c>
      <c r="C31" s="27"/>
      <c r="D31" s="124"/>
      <c r="E31" s="63"/>
      <c r="F31" s="54"/>
      <c r="G31" s="54"/>
      <c r="H31" s="55"/>
      <c r="I31" s="59">
        <v>1</v>
      </c>
      <c r="J31" s="121"/>
      <c r="K31" s="59">
        <v>1</v>
      </c>
      <c r="L31" s="53"/>
      <c r="M31" s="54"/>
      <c r="N31" s="54"/>
      <c r="O31" s="60">
        <f t="shared" si="10"/>
        <v>0</v>
      </c>
      <c r="P31" s="122"/>
      <c r="Q31" s="61">
        <f t="shared" si="10"/>
        <v>0</v>
      </c>
    </row>
    <row r="32" spans="1:17" x14ac:dyDescent="0.25">
      <c r="A32" s="15">
        <v>200</v>
      </c>
      <c r="B32" s="27" t="s">
        <v>280</v>
      </c>
      <c r="C32" s="27"/>
      <c r="D32" s="124"/>
      <c r="E32" s="63"/>
      <c r="F32" s="54"/>
      <c r="G32" s="54"/>
      <c r="H32" s="55"/>
      <c r="I32" s="59">
        <v>0.2</v>
      </c>
      <c r="J32" s="121"/>
      <c r="K32" s="59">
        <v>0.2</v>
      </c>
      <c r="L32" s="53"/>
      <c r="M32" s="54"/>
      <c r="N32" s="54"/>
      <c r="O32" s="60">
        <f t="shared" si="10"/>
        <v>0</v>
      </c>
      <c r="P32" s="122"/>
      <c r="Q32" s="61">
        <f t="shared" si="10"/>
        <v>0</v>
      </c>
    </row>
    <row r="33" spans="1:17" x14ac:dyDescent="0.25">
      <c r="A33" s="15">
        <v>210</v>
      </c>
      <c r="B33" s="27" t="s">
        <v>281</v>
      </c>
      <c r="C33" s="27"/>
      <c r="D33" s="124"/>
      <c r="E33" s="63"/>
      <c r="F33" s="54"/>
      <c r="G33" s="54"/>
      <c r="H33" s="55"/>
      <c r="I33" s="59">
        <v>1</v>
      </c>
      <c r="J33" s="121"/>
      <c r="K33" s="59">
        <v>1</v>
      </c>
      <c r="L33" s="53"/>
      <c r="M33" s="54"/>
      <c r="N33" s="54"/>
      <c r="O33" s="60">
        <f t="shared" si="10"/>
        <v>0</v>
      </c>
      <c r="P33" s="122"/>
      <c r="Q33" s="61">
        <f t="shared" si="10"/>
        <v>0</v>
      </c>
    </row>
    <row r="34" spans="1:17" x14ac:dyDescent="0.25">
      <c r="A34" s="15">
        <v>220</v>
      </c>
      <c r="B34" s="27" t="s">
        <v>282</v>
      </c>
      <c r="C34" s="26"/>
      <c r="D34" s="123"/>
      <c r="E34" s="54"/>
      <c r="F34" s="54"/>
      <c r="G34" s="54"/>
      <c r="H34" s="55"/>
      <c r="I34" s="54"/>
      <c r="J34" s="123"/>
      <c r="K34" s="54"/>
      <c r="L34" s="53"/>
      <c r="M34" s="54"/>
      <c r="N34" s="54"/>
      <c r="O34" s="54"/>
      <c r="P34" s="123"/>
      <c r="Q34" s="54"/>
    </row>
    <row r="35" spans="1:17" x14ac:dyDescent="0.25">
      <c r="A35" s="15">
        <v>230</v>
      </c>
      <c r="B35" s="27" t="s">
        <v>283</v>
      </c>
      <c r="C35" s="27"/>
      <c r="D35" s="124"/>
      <c r="E35" s="63"/>
      <c r="F35" s="54"/>
      <c r="G35" s="54"/>
      <c r="H35" s="55"/>
      <c r="I35" s="59">
        <v>1</v>
      </c>
      <c r="J35" s="121"/>
      <c r="K35" s="59">
        <v>1</v>
      </c>
      <c r="L35" s="53"/>
      <c r="M35" s="54"/>
      <c r="N35" s="54"/>
      <c r="O35" s="60">
        <f t="shared" ref="O35:Q36" si="11">+C35*I35</f>
        <v>0</v>
      </c>
      <c r="P35" s="122"/>
      <c r="Q35" s="61">
        <f t="shared" si="11"/>
        <v>0</v>
      </c>
    </row>
    <row r="36" spans="1:17" x14ac:dyDescent="0.25">
      <c r="A36" s="15">
        <v>240</v>
      </c>
      <c r="B36" s="27" t="s">
        <v>284</v>
      </c>
      <c r="C36" s="27"/>
      <c r="D36" s="124"/>
      <c r="E36" s="63"/>
      <c r="F36" s="54"/>
      <c r="G36" s="54"/>
      <c r="H36" s="55"/>
      <c r="I36" s="59">
        <v>1</v>
      </c>
      <c r="J36" s="121"/>
      <c r="K36" s="59">
        <v>1</v>
      </c>
      <c r="L36" s="53"/>
      <c r="M36" s="54"/>
      <c r="N36" s="54"/>
      <c r="O36" s="60">
        <f t="shared" si="11"/>
        <v>0</v>
      </c>
      <c r="P36" s="122"/>
      <c r="Q36" s="61">
        <f t="shared" si="11"/>
        <v>0</v>
      </c>
    </row>
    <row r="37" spans="1:17" x14ac:dyDescent="0.25">
      <c r="A37" s="15">
        <v>250</v>
      </c>
      <c r="B37" s="27" t="s">
        <v>285</v>
      </c>
      <c r="C37" s="134"/>
      <c r="D37" s="123"/>
      <c r="E37" s="135"/>
      <c r="F37" s="54"/>
      <c r="G37" s="54"/>
      <c r="H37" s="55"/>
      <c r="I37" s="150"/>
      <c r="J37" s="124"/>
      <c r="K37" s="150"/>
      <c r="L37" s="53"/>
      <c r="M37" s="54"/>
      <c r="N37" s="54"/>
      <c r="O37" s="135"/>
      <c r="P37" s="123"/>
      <c r="Q37" s="135"/>
    </row>
    <row r="38" spans="1:17" x14ac:dyDescent="0.25">
      <c r="A38" s="15">
        <v>260</v>
      </c>
      <c r="B38" s="27" t="s">
        <v>286</v>
      </c>
      <c r="C38" s="64"/>
      <c r="D38" s="125"/>
      <c r="E38" s="65"/>
      <c r="F38" s="54"/>
      <c r="G38" s="54"/>
      <c r="H38" s="55"/>
      <c r="I38" s="59">
        <v>1</v>
      </c>
      <c r="J38" s="121"/>
      <c r="K38" s="59">
        <v>1</v>
      </c>
      <c r="L38" s="53"/>
      <c r="M38" s="54"/>
      <c r="N38" s="54"/>
      <c r="O38" s="63"/>
      <c r="P38" s="124"/>
      <c r="Q38" s="63"/>
    </row>
    <row r="39" spans="1:17" x14ac:dyDescent="0.25">
      <c r="A39" s="15">
        <v>270</v>
      </c>
      <c r="B39" s="47" t="s">
        <v>287</v>
      </c>
      <c r="C39" s="51">
        <f>C40+C48+C49</f>
        <v>0</v>
      </c>
      <c r="D39" s="119"/>
      <c r="E39" s="52">
        <f t="shared" ref="E39" si="12">E40+E48+E49</f>
        <v>0</v>
      </c>
      <c r="F39" s="156"/>
      <c r="G39" s="157"/>
      <c r="H39" s="158"/>
      <c r="I39" s="54"/>
      <c r="J39" s="123"/>
      <c r="K39" s="54"/>
      <c r="L39" s="138"/>
      <c r="M39" s="124"/>
      <c r="N39" s="124"/>
      <c r="O39" s="52">
        <f>O40+O48+O49</f>
        <v>0</v>
      </c>
      <c r="P39" s="119"/>
      <c r="Q39" s="52">
        <f t="shared" ref="Q39" si="13">Q40+Q48+Q49</f>
        <v>0</v>
      </c>
    </row>
    <row r="40" spans="1:17" x14ac:dyDescent="0.25">
      <c r="A40" s="15">
        <v>280</v>
      </c>
      <c r="B40" s="47" t="s">
        <v>288</v>
      </c>
      <c r="C40" s="51">
        <f t="shared" ref="C40:H40" si="14">SUM(C41:C43,C45,C47)</f>
        <v>0</v>
      </c>
      <c r="D40" s="119"/>
      <c r="E40" s="52">
        <f t="shared" si="14"/>
        <v>0</v>
      </c>
      <c r="F40" s="67">
        <f t="shared" si="14"/>
        <v>0</v>
      </c>
      <c r="G40" s="139"/>
      <c r="H40" s="68">
        <f t="shared" si="14"/>
        <v>0</v>
      </c>
      <c r="I40" s="54"/>
      <c r="J40" s="123"/>
      <c r="K40" s="54"/>
      <c r="L40" s="66"/>
      <c r="M40" s="135"/>
      <c r="N40" s="63"/>
      <c r="O40" s="52">
        <f>SUM(O41:O43,O45,O47)</f>
        <v>0</v>
      </c>
      <c r="P40" s="119"/>
      <c r="Q40" s="52">
        <f>SUM(Q41:Q43,Q45,Q47)</f>
        <v>0</v>
      </c>
    </row>
    <row r="41" spans="1:17" x14ac:dyDescent="0.25">
      <c r="A41" s="15">
        <v>290</v>
      </c>
      <c r="B41" s="27" t="s">
        <v>289</v>
      </c>
      <c r="C41" s="57"/>
      <c r="D41" s="75"/>
      <c r="E41" s="58"/>
      <c r="F41" s="69"/>
      <c r="G41" s="140"/>
      <c r="H41" s="70"/>
      <c r="I41" s="59">
        <v>1</v>
      </c>
      <c r="J41" s="121"/>
      <c r="K41" s="59">
        <v>1</v>
      </c>
      <c r="L41" s="66"/>
      <c r="M41" s="135"/>
      <c r="N41" s="63"/>
      <c r="O41" s="60">
        <f t="shared" ref="O41:Q43" si="15">+C41*I41</f>
        <v>0</v>
      </c>
      <c r="P41" s="122"/>
      <c r="Q41" s="61">
        <f t="shared" si="15"/>
        <v>0</v>
      </c>
    </row>
    <row r="42" spans="1:17" x14ac:dyDescent="0.25">
      <c r="A42" s="15">
        <v>300</v>
      </c>
      <c r="B42" s="27" t="s">
        <v>205</v>
      </c>
      <c r="C42" s="57"/>
      <c r="D42" s="75"/>
      <c r="E42" s="58"/>
      <c r="F42" s="66"/>
      <c r="G42" s="135"/>
      <c r="H42" s="71"/>
      <c r="I42" s="59">
        <v>0.93</v>
      </c>
      <c r="J42" s="121"/>
      <c r="K42" s="59">
        <v>0.93</v>
      </c>
      <c r="L42" s="66"/>
      <c r="M42" s="135"/>
      <c r="N42" s="63"/>
      <c r="O42" s="60">
        <f t="shared" si="15"/>
        <v>0</v>
      </c>
      <c r="P42" s="122"/>
      <c r="Q42" s="61">
        <f t="shared" si="15"/>
        <v>0</v>
      </c>
    </row>
    <row r="43" spans="1:17" x14ac:dyDescent="0.25">
      <c r="A43" s="15">
        <v>310</v>
      </c>
      <c r="B43" s="27" t="s">
        <v>198</v>
      </c>
      <c r="C43" s="57"/>
      <c r="D43" s="75">
        <f>(D18+D24+D30+D36)-MIN(D18+D24+D30+D36,D42)</f>
        <v>0</v>
      </c>
      <c r="E43" s="58"/>
      <c r="F43" s="66"/>
      <c r="G43" s="135"/>
      <c r="H43" s="71"/>
      <c r="I43" s="59">
        <v>0.85</v>
      </c>
      <c r="J43" s="121"/>
      <c r="K43" s="59">
        <v>0.85</v>
      </c>
      <c r="L43" s="66"/>
      <c r="M43" s="135"/>
      <c r="N43" s="63"/>
      <c r="O43" s="60">
        <f t="shared" si="15"/>
        <v>0</v>
      </c>
      <c r="P43" s="122"/>
      <c r="Q43" s="61">
        <f t="shared" si="15"/>
        <v>0</v>
      </c>
    </row>
    <row r="44" spans="1:17" x14ac:dyDescent="0.25">
      <c r="A44" s="15">
        <v>320</v>
      </c>
      <c r="B44" s="27" t="s">
        <v>290</v>
      </c>
      <c r="C44" s="72"/>
      <c r="D44" s="73"/>
      <c r="E44" s="73"/>
      <c r="F44" s="53"/>
      <c r="G44" s="123"/>
      <c r="H44" s="55"/>
      <c r="I44" s="54"/>
      <c r="J44" s="123"/>
      <c r="K44" s="54"/>
      <c r="L44" s="53"/>
      <c r="M44" s="123"/>
      <c r="N44" s="54"/>
      <c r="O44" s="54"/>
      <c r="P44" s="123"/>
      <c r="Q44" s="54"/>
    </row>
    <row r="45" spans="1:17" x14ac:dyDescent="0.25">
      <c r="A45" s="15">
        <v>330</v>
      </c>
      <c r="B45" s="27" t="s">
        <v>291</v>
      </c>
      <c r="C45" s="57"/>
      <c r="D45" s="75"/>
      <c r="E45" s="58"/>
      <c r="F45" s="66"/>
      <c r="G45" s="150"/>
      <c r="H45" s="71"/>
      <c r="I45" s="59">
        <v>0.7</v>
      </c>
      <c r="J45" s="121"/>
      <c r="K45" s="59">
        <v>0.7</v>
      </c>
      <c r="L45" s="66"/>
      <c r="M45" s="150"/>
      <c r="N45" s="63"/>
      <c r="O45" s="60">
        <f t="shared" ref="O45:Q45" si="16">+C45*I45</f>
        <v>0</v>
      </c>
      <c r="P45" s="122"/>
      <c r="Q45" s="61">
        <f t="shared" si="16"/>
        <v>0</v>
      </c>
    </row>
    <row r="46" spans="1:17" x14ac:dyDescent="0.25">
      <c r="A46" s="15">
        <v>340</v>
      </c>
      <c r="B46" s="27" t="s">
        <v>292</v>
      </c>
      <c r="C46" s="74"/>
      <c r="D46" s="75"/>
      <c r="E46" s="73"/>
      <c r="F46" s="53"/>
      <c r="G46" s="123"/>
      <c r="H46" s="55"/>
      <c r="I46" s="54"/>
      <c r="J46" s="123"/>
      <c r="K46" s="54"/>
      <c r="L46" s="53"/>
      <c r="M46" s="123"/>
      <c r="N46" s="54"/>
      <c r="O46" s="54"/>
      <c r="P46" s="123"/>
      <c r="Q46" s="54"/>
    </row>
    <row r="47" spans="1:17" x14ac:dyDescent="0.25">
      <c r="A47" s="15">
        <v>350</v>
      </c>
      <c r="B47" s="27" t="s">
        <v>293</v>
      </c>
      <c r="C47" s="57"/>
      <c r="D47" s="75"/>
      <c r="E47" s="58"/>
      <c r="F47" s="66"/>
      <c r="G47" s="150"/>
      <c r="H47" s="71"/>
      <c r="I47" s="59">
        <v>0.5</v>
      </c>
      <c r="J47" s="121"/>
      <c r="K47" s="59">
        <v>0.5</v>
      </c>
      <c r="L47" s="66"/>
      <c r="M47" s="150"/>
      <c r="N47" s="63"/>
      <c r="O47" s="60">
        <f t="shared" ref="O47:Q47" si="17">+C47*I47</f>
        <v>0</v>
      </c>
      <c r="P47" s="122"/>
      <c r="Q47" s="61">
        <f t="shared" si="17"/>
        <v>0</v>
      </c>
    </row>
    <row r="48" spans="1:17" x14ac:dyDescent="0.25">
      <c r="A48" s="15">
        <v>360</v>
      </c>
      <c r="B48" s="27" t="s">
        <v>294</v>
      </c>
      <c r="C48" s="57"/>
      <c r="D48" s="75"/>
      <c r="E48" s="58"/>
      <c r="F48" s="138"/>
      <c r="G48" s="124"/>
      <c r="H48" s="141"/>
      <c r="I48" s="73"/>
      <c r="J48" s="73"/>
      <c r="K48" s="142"/>
      <c r="L48" s="138"/>
      <c r="M48" s="124"/>
      <c r="N48" s="124"/>
      <c r="O48" s="151"/>
      <c r="P48" s="122"/>
      <c r="Q48" s="122"/>
    </row>
    <row r="49" spans="1:17" x14ac:dyDescent="0.25">
      <c r="A49" s="15">
        <v>370</v>
      </c>
      <c r="B49" s="47" t="s">
        <v>295</v>
      </c>
      <c r="C49" s="51">
        <f>SUM(C50:C52)</f>
        <v>0</v>
      </c>
      <c r="D49" s="119"/>
      <c r="E49" s="52">
        <f t="shared" ref="E49" si="18">SUM(E50:E52)</f>
        <v>0</v>
      </c>
      <c r="F49" s="53"/>
      <c r="G49" s="54"/>
      <c r="H49" s="55"/>
      <c r="I49" s="54"/>
      <c r="J49" s="123"/>
      <c r="K49" s="54"/>
      <c r="L49" s="53"/>
      <c r="M49" s="54"/>
      <c r="N49" s="54"/>
      <c r="O49" s="52">
        <f>SUM(O50:O52)</f>
        <v>0</v>
      </c>
      <c r="P49" s="119"/>
      <c r="Q49" s="52">
        <f t="shared" ref="Q49" si="19">SUM(Q50:Q52)</f>
        <v>0</v>
      </c>
    </row>
    <row r="50" spans="1:17" x14ac:dyDescent="0.25">
      <c r="A50" s="15">
        <v>380</v>
      </c>
      <c r="B50" s="27" t="s">
        <v>296</v>
      </c>
      <c r="C50" s="62"/>
      <c r="D50" s="122"/>
      <c r="E50" s="61"/>
      <c r="F50" s="54"/>
      <c r="G50" s="54"/>
      <c r="H50" s="55"/>
      <c r="I50" s="59">
        <v>0.5</v>
      </c>
      <c r="J50" s="121"/>
      <c r="K50" s="59">
        <v>0.5</v>
      </c>
      <c r="L50" s="53"/>
      <c r="M50" s="54"/>
      <c r="N50" s="54"/>
      <c r="O50" s="60">
        <f t="shared" ref="O50:Q54" si="20">+C50*I50</f>
        <v>0</v>
      </c>
      <c r="P50" s="122"/>
      <c r="Q50" s="61">
        <f t="shared" si="20"/>
        <v>0</v>
      </c>
    </row>
    <row r="51" spans="1:17" x14ac:dyDescent="0.25">
      <c r="A51" s="15">
        <v>390</v>
      </c>
      <c r="B51" s="27" t="s">
        <v>297</v>
      </c>
      <c r="C51" s="27"/>
      <c r="D51" s="124"/>
      <c r="E51" s="63"/>
      <c r="F51" s="54"/>
      <c r="G51" s="54"/>
      <c r="H51" s="55"/>
      <c r="I51" s="59">
        <v>1</v>
      </c>
      <c r="J51" s="121"/>
      <c r="K51" s="59">
        <v>1</v>
      </c>
      <c r="L51" s="53"/>
      <c r="M51" s="54"/>
      <c r="N51" s="54"/>
      <c r="O51" s="60">
        <f t="shared" si="20"/>
        <v>0</v>
      </c>
      <c r="P51" s="122"/>
      <c r="Q51" s="61">
        <f t="shared" si="20"/>
        <v>0</v>
      </c>
    </row>
    <row r="52" spans="1:17" x14ac:dyDescent="0.25">
      <c r="A52" s="15">
        <v>400</v>
      </c>
      <c r="B52" s="27" t="s">
        <v>298</v>
      </c>
      <c r="C52" s="27"/>
      <c r="D52" s="124"/>
      <c r="E52" s="63"/>
      <c r="F52" s="54"/>
      <c r="G52" s="54"/>
      <c r="H52" s="55"/>
      <c r="I52" s="59">
        <v>1</v>
      </c>
      <c r="J52" s="121"/>
      <c r="K52" s="59">
        <v>1</v>
      </c>
      <c r="L52" s="53"/>
      <c r="M52" s="54"/>
      <c r="N52" s="54"/>
      <c r="O52" s="60">
        <f t="shared" si="20"/>
        <v>0</v>
      </c>
      <c r="P52" s="122"/>
      <c r="Q52" s="61">
        <f t="shared" si="20"/>
        <v>0</v>
      </c>
    </row>
    <row r="53" spans="1:17" x14ac:dyDescent="0.25">
      <c r="A53" s="15">
        <v>410</v>
      </c>
      <c r="B53" s="27" t="s">
        <v>299</v>
      </c>
      <c r="C53" s="126"/>
      <c r="D53" s="54"/>
      <c r="E53" s="124"/>
      <c r="F53" s="54"/>
      <c r="G53" s="54"/>
      <c r="H53" s="54"/>
      <c r="I53" s="143"/>
      <c r="J53" s="143"/>
      <c r="K53" s="143"/>
      <c r="L53" s="124"/>
      <c r="M53" s="54"/>
      <c r="N53" s="124"/>
      <c r="O53" s="60">
        <f t="shared" si="20"/>
        <v>0</v>
      </c>
      <c r="P53" s="122"/>
      <c r="Q53" s="61">
        <f t="shared" si="20"/>
        <v>0</v>
      </c>
    </row>
    <row r="54" spans="1:17" x14ac:dyDescent="0.25">
      <c r="A54" s="15">
        <v>420</v>
      </c>
      <c r="B54" s="27" t="s">
        <v>300</v>
      </c>
      <c r="C54" s="126"/>
      <c r="D54" s="123"/>
      <c r="E54" s="124"/>
      <c r="F54" s="124"/>
      <c r="G54" s="123"/>
      <c r="H54" s="124"/>
      <c r="I54" s="124"/>
      <c r="J54" s="123"/>
      <c r="K54" s="124"/>
      <c r="L54" s="124"/>
      <c r="M54" s="54"/>
      <c r="N54" s="124"/>
      <c r="O54" s="60">
        <f>+C54*I54</f>
        <v>0</v>
      </c>
      <c r="P54" s="122"/>
      <c r="Q54" s="61">
        <f t="shared" si="20"/>
        <v>0</v>
      </c>
    </row>
    <row r="55" spans="1:17" x14ac:dyDescent="0.25">
      <c r="A55" s="15">
        <v>430</v>
      </c>
      <c r="B55" s="27" t="s">
        <v>301</v>
      </c>
      <c r="C55" s="26"/>
      <c r="D55" s="54"/>
      <c r="E55" s="54"/>
      <c r="F55" s="54"/>
      <c r="G55" s="54"/>
      <c r="H55" s="54"/>
      <c r="I55" s="54"/>
      <c r="J55" s="123"/>
      <c r="K55" s="54"/>
      <c r="L55" s="54"/>
      <c r="M55" s="54"/>
      <c r="N55" s="54"/>
      <c r="O55" s="151"/>
      <c r="P55" s="54"/>
      <c r="Q55" s="122"/>
    </row>
    <row r="56" spans="1:17" x14ac:dyDescent="0.25">
      <c r="A56" s="169" t="s">
        <v>211</v>
      </c>
      <c r="B56" s="170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x14ac:dyDescent="0.25">
      <c r="A57" s="15">
        <v>440</v>
      </c>
      <c r="B57" s="27" t="s">
        <v>302</v>
      </c>
      <c r="C57" s="27"/>
      <c r="D57" s="1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x14ac:dyDescent="0.25">
      <c r="A58" s="15">
        <v>450</v>
      </c>
      <c r="B58" s="27" t="s">
        <v>303</v>
      </c>
      <c r="C58" s="27"/>
      <c r="D58" s="126"/>
      <c r="E58" s="27"/>
      <c r="F58" s="26"/>
      <c r="G58" s="26"/>
      <c r="H58" s="26"/>
      <c r="I58" s="27"/>
      <c r="J58" s="126"/>
      <c r="K58" s="134"/>
      <c r="L58" s="26"/>
      <c r="M58" s="26"/>
      <c r="N58" s="26"/>
      <c r="O58" s="27"/>
      <c r="P58" s="126"/>
      <c r="Q58" s="27"/>
    </row>
    <row r="59" spans="1:17" x14ac:dyDescent="0.25">
      <c r="A59" s="15">
        <v>460</v>
      </c>
      <c r="B59" s="47" t="s">
        <v>304</v>
      </c>
      <c r="C59" s="27"/>
      <c r="D59" s="26"/>
      <c r="E59" s="27"/>
      <c r="F59" s="126"/>
      <c r="G59" s="26"/>
      <c r="H59" s="126"/>
      <c r="I59" s="126"/>
      <c r="J59" s="26"/>
      <c r="K59" s="126"/>
      <c r="L59" s="126"/>
      <c r="M59" s="26"/>
      <c r="N59" s="126"/>
      <c r="O59" s="27"/>
      <c r="P59" s="26"/>
      <c r="Q59" s="27"/>
    </row>
    <row r="60" spans="1:17" x14ac:dyDescent="0.25">
      <c r="A60" s="15">
        <v>470</v>
      </c>
      <c r="B60" s="27" t="s">
        <v>263</v>
      </c>
      <c r="C60" s="27"/>
      <c r="D60" s="26"/>
      <c r="E60" s="27"/>
      <c r="F60" s="126"/>
      <c r="G60" s="26"/>
      <c r="H60" s="126"/>
      <c r="I60" s="27"/>
      <c r="J60" s="26"/>
      <c r="K60" s="27"/>
      <c r="L60" s="126"/>
      <c r="M60" s="26"/>
      <c r="N60" s="126"/>
      <c r="O60" s="27"/>
      <c r="P60" s="26"/>
      <c r="Q60" s="27"/>
    </row>
    <row r="61" spans="1:17" x14ac:dyDescent="0.25">
      <c r="A61" s="15">
        <v>480</v>
      </c>
      <c r="B61" s="27" t="s">
        <v>305</v>
      </c>
      <c r="C61" s="27"/>
      <c r="D61" s="26"/>
      <c r="E61" s="27"/>
      <c r="F61" s="126"/>
      <c r="G61" s="26"/>
      <c r="H61" s="126"/>
      <c r="I61" s="27"/>
      <c r="J61" s="26"/>
      <c r="K61" s="27"/>
      <c r="L61" s="126"/>
      <c r="M61" s="26"/>
      <c r="N61" s="126"/>
      <c r="O61" s="27"/>
      <c r="P61" s="26"/>
      <c r="Q61" s="27"/>
    </row>
    <row r="62" spans="1:17" x14ac:dyDescent="0.25">
      <c r="A62" s="15">
        <v>490</v>
      </c>
      <c r="B62" s="27" t="s">
        <v>306</v>
      </c>
      <c r="C62" s="27"/>
      <c r="D62" s="126"/>
      <c r="E62" s="27"/>
      <c r="F62" s="27"/>
      <c r="G62" s="134"/>
      <c r="H62" s="27"/>
      <c r="I62" s="27"/>
      <c r="J62" s="26"/>
      <c r="K62" s="27"/>
      <c r="L62" s="27"/>
      <c r="M62" s="134"/>
      <c r="N62" s="27"/>
      <c r="O62" s="27"/>
      <c r="P62" s="26"/>
      <c r="Q62" s="27"/>
    </row>
    <row r="63" spans="1:17" x14ac:dyDescent="0.25">
      <c r="A63" s="15">
        <v>500</v>
      </c>
      <c r="B63" s="27" t="s">
        <v>279</v>
      </c>
      <c r="C63" s="27"/>
      <c r="D63" s="26"/>
      <c r="E63" s="27"/>
      <c r="F63" s="126"/>
      <c r="G63" s="26"/>
      <c r="H63" s="126"/>
      <c r="I63" s="27"/>
      <c r="J63" s="26"/>
      <c r="K63" s="27"/>
      <c r="L63" s="126"/>
      <c r="M63" s="26"/>
      <c r="N63" s="126"/>
      <c r="O63" s="27"/>
      <c r="P63" s="26"/>
      <c r="Q63" s="27"/>
    </row>
    <row r="64" spans="1:17" x14ac:dyDescent="0.25">
      <c r="A64" s="15">
        <v>510</v>
      </c>
      <c r="B64" s="27" t="s">
        <v>307</v>
      </c>
      <c r="C64" s="27"/>
      <c r="D64" s="26"/>
      <c r="E64" s="27"/>
      <c r="F64" s="126"/>
      <c r="G64" s="26"/>
      <c r="H64" s="126"/>
      <c r="I64" s="27"/>
      <c r="J64" s="26"/>
      <c r="K64" s="27"/>
      <c r="L64" s="126"/>
      <c r="M64" s="26"/>
      <c r="N64" s="126"/>
      <c r="O64" s="27"/>
      <c r="P64" s="26"/>
      <c r="Q64" s="27"/>
    </row>
    <row r="65" spans="1:17" x14ac:dyDescent="0.25">
      <c r="A65" s="15">
        <v>520</v>
      </c>
      <c r="B65" s="27" t="s">
        <v>467</v>
      </c>
      <c r="C65" s="27"/>
      <c r="D65" s="26"/>
      <c r="E65" s="27"/>
      <c r="F65" s="126"/>
      <c r="G65" s="26"/>
      <c r="H65" s="126"/>
      <c r="I65" s="126"/>
      <c r="J65" s="26"/>
      <c r="K65" s="126"/>
      <c r="L65" s="126"/>
      <c r="M65" s="26"/>
      <c r="N65" s="126"/>
      <c r="O65" s="126"/>
      <c r="P65" s="26"/>
      <c r="Q65" s="126"/>
    </row>
    <row r="67" spans="1:17" s="1" customFormat="1" ht="12.75" x14ac:dyDescent="0.2">
      <c r="B67" s="76" t="s">
        <v>87</v>
      </c>
      <c r="C67" s="83"/>
    </row>
    <row r="68" spans="1:17" s="1" customFormat="1" ht="12.75" x14ac:dyDescent="0.2">
      <c r="B68" s="77" t="s">
        <v>88</v>
      </c>
      <c r="C68" s="83"/>
    </row>
    <row r="69" spans="1:17" s="1" customFormat="1" ht="12.75" x14ac:dyDescent="0.2">
      <c r="B69" s="78"/>
    </row>
    <row r="70" spans="1:17" s="1" customFormat="1" ht="12.75" x14ac:dyDescent="0.2">
      <c r="B70" s="76" t="s">
        <v>87</v>
      </c>
      <c r="C70" s="83"/>
    </row>
    <row r="71" spans="1:17" s="1" customFormat="1" ht="12.75" x14ac:dyDescent="0.2">
      <c r="B71" s="79" t="s">
        <v>88</v>
      </c>
      <c r="C71" s="83"/>
    </row>
  </sheetData>
  <sheetProtection formatCells="0" formatColumns="0" formatRows="0" insertColumns="0" insertRows="0" insertHyperlinks="0" deleteColumns="0" deleteRows="0" sort="0" autoFilter="0" pivotTables="0"/>
  <mergeCells count="13">
    <mergeCell ref="D8:E8"/>
    <mergeCell ref="A4:B4"/>
    <mergeCell ref="C4:E4"/>
    <mergeCell ref="D5:E5"/>
    <mergeCell ref="D6:E6"/>
    <mergeCell ref="D7:E7"/>
    <mergeCell ref="A56:Q56"/>
    <mergeCell ref="A10:B11"/>
    <mergeCell ref="C10:E10"/>
    <mergeCell ref="F10:H10"/>
    <mergeCell ref="I10:K10"/>
    <mergeCell ref="L10:N10"/>
    <mergeCell ref="O10:Q10"/>
  </mergeCells>
  <hyperlinks>
    <hyperlink ref="C2" location="'Pregled obrazaca'!A1" display="Povratak na Pregled obrazaca"/>
  </hyperlinks>
  <pageMargins left="0.25" right="0.25" top="0.53" bottom="0.21" header="0.3" footer="0.3"/>
  <pageSetup paperSize="9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zoomScale="80" zoomScaleNormal="80" workbookViewId="0">
      <selection activeCell="B39" sqref="B39:C39"/>
    </sheetView>
  </sheetViews>
  <sheetFormatPr defaultColWidth="9.140625" defaultRowHeight="15" x14ac:dyDescent="0.25"/>
  <cols>
    <col min="1" max="1" width="8.7109375" style="91" customWidth="1"/>
    <col min="2" max="2" width="90.5703125" style="91" customWidth="1"/>
    <col min="3" max="3" width="82" style="91" customWidth="1"/>
    <col min="4" max="4" width="12.7109375" style="91" customWidth="1"/>
    <col min="5" max="5" width="10.85546875" style="91" customWidth="1"/>
    <col min="6" max="6" width="11" style="91" customWidth="1"/>
    <col min="7" max="16384" width="9.140625" style="91"/>
  </cols>
  <sheetData>
    <row r="1" spans="1:10" x14ac:dyDescent="0.25">
      <c r="A1" s="1"/>
      <c r="B1" s="1"/>
      <c r="C1" s="1"/>
      <c r="D1" s="1"/>
    </row>
    <row r="2" spans="1:10" s="5" customFormat="1" x14ac:dyDescent="0.25">
      <c r="A2" s="1"/>
      <c r="B2" s="2" t="s">
        <v>0</v>
      </c>
      <c r="C2" s="2"/>
      <c r="D2" s="3" t="s">
        <v>1</v>
      </c>
      <c r="E2" s="4"/>
    </row>
    <row r="3" spans="1:10" s="5" customFormat="1" x14ac:dyDescent="0.25">
      <c r="A3" s="1"/>
      <c r="B3" s="1"/>
      <c r="C3" s="1"/>
      <c r="D3" s="1"/>
      <c r="E3" s="4"/>
    </row>
    <row r="4" spans="1:10" s="5" customFormat="1" x14ac:dyDescent="0.25">
      <c r="A4" s="174" t="s">
        <v>2</v>
      </c>
      <c r="B4" s="175"/>
      <c r="C4" s="176"/>
      <c r="D4" s="177" t="s">
        <v>3</v>
      </c>
      <c r="E4" s="177"/>
      <c r="F4" s="177"/>
      <c r="G4" s="6"/>
      <c r="H4" s="7"/>
      <c r="I4" s="82"/>
      <c r="J4" s="82"/>
    </row>
    <row r="5" spans="1:10" s="1" customFormat="1" ht="12.75" x14ac:dyDescent="0.2">
      <c r="A5" s="8" t="s">
        <v>4</v>
      </c>
      <c r="B5" s="178"/>
      <c r="C5" s="179"/>
      <c r="D5" s="9" t="s">
        <v>5</v>
      </c>
      <c r="E5" s="180"/>
      <c r="F5" s="180"/>
      <c r="G5" s="10"/>
      <c r="H5" s="11"/>
      <c r="I5" s="83"/>
      <c r="J5" s="83"/>
    </row>
    <row r="6" spans="1:10" s="1" customFormat="1" ht="12.75" x14ac:dyDescent="0.2">
      <c r="A6" s="8" t="s">
        <v>6</v>
      </c>
      <c r="B6" s="178"/>
      <c r="C6" s="179"/>
      <c r="D6" s="12" t="s">
        <v>7</v>
      </c>
      <c r="E6" s="180"/>
      <c r="F6" s="180"/>
      <c r="G6" s="10"/>
      <c r="H6" s="11"/>
      <c r="I6" s="83"/>
      <c r="J6" s="83"/>
    </row>
    <row r="7" spans="1:10" s="1" customFormat="1" ht="12.75" x14ac:dyDescent="0.2">
      <c r="A7" s="8" t="s">
        <v>8</v>
      </c>
      <c r="B7" s="178"/>
      <c r="C7" s="179"/>
      <c r="D7" s="12" t="s">
        <v>9</v>
      </c>
      <c r="E7" s="180"/>
      <c r="F7" s="180"/>
      <c r="G7" s="10"/>
      <c r="H7" s="11"/>
      <c r="I7" s="83"/>
      <c r="J7" s="83"/>
    </row>
    <row r="8" spans="1:10" s="13" customFormat="1" x14ac:dyDescent="0.25">
      <c r="D8" s="12" t="s">
        <v>10</v>
      </c>
      <c r="E8" s="178"/>
      <c r="F8" s="179"/>
    </row>
    <row r="9" spans="1:10" s="13" customFormat="1" x14ac:dyDescent="0.25">
      <c r="A9" s="13" t="s">
        <v>11</v>
      </c>
    </row>
    <row r="10" spans="1:10" ht="57" customHeight="1" x14ac:dyDescent="0.25">
      <c r="A10" s="181" t="s">
        <v>12</v>
      </c>
      <c r="B10" s="182"/>
      <c r="C10" s="183"/>
      <c r="D10" s="35" t="s">
        <v>13</v>
      </c>
      <c r="E10" s="35" t="s">
        <v>14</v>
      </c>
      <c r="F10" s="35" t="s">
        <v>15</v>
      </c>
    </row>
    <row r="11" spans="1:10" ht="15.75" customHeight="1" x14ac:dyDescent="0.25">
      <c r="A11" s="184"/>
      <c r="B11" s="185"/>
      <c r="C11" s="186"/>
      <c r="D11" s="14" t="s">
        <v>16</v>
      </c>
      <c r="E11" s="14" t="s">
        <v>17</v>
      </c>
      <c r="F11" s="14" t="s">
        <v>18</v>
      </c>
    </row>
    <row r="12" spans="1:10" s="18" customFormat="1" ht="15" customHeight="1" x14ac:dyDescent="0.25">
      <c r="A12" s="15" t="s">
        <v>16</v>
      </c>
      <c r="B12" s="172" t="s">
        <v>19</v>
      </c>
      <c r="C12" s="173"/>
      <c r="D12" s="16">
        <f>SUM(D13,D33)</f>
        <v>0</v>
      </c>
      <c r="E12" s="17"/>
      <c r="F12" s="16">
        <f>SUM(F13,F33)</f>
        <v>0</v>
      </c>
    </row>
    <row r="13" spans="1:10" s="18" customFormat="1" ht="15" customHeight="1" x14ac:dyDescent="0.25">
      <c r="A13" s="15" t="s">
        <v>20</v>
      </c>
      <c r="B13" s="172" t="s">
        <v>21</v>
      </c>
      <c r="C13" s="173"/>
      <c r="D13" s="16">
        <f>SUM(D14,D29)</f>
        <v>0</v>
      </c>
      <c r="E13" s="17"/>
      <c r="F13" s="16">
        <f>SUM(F14,F29)</f>
        <v>0</v>
      </c>
    </row>
    <row r="14" spans="1:10" s="18" customFormat="1" ht="15" customHeight="1" x14ac:dyDescent="0.25">
      <c r="A14" s="15" t="s">
        <v>17</v>
      </c>
      <c r="B14" s="172" t="s">
        <v>22</v>
      </c>
      <c r="C14" s="173"/>
      <c r="D14" s="16">
        <f>SUM(D15:D25)</f>
        <v>0</v>
      </c>
      <c r="E14" s="17"/>
      <c r="F14" s="16">
        <f>SUM(F15:F25)</f>
        <v>0</v>
      </c>
    </row>
    <row r="15" spans="1:10" s="18" customFormat="1" ht="15" customHeight="1" x14ac:dyDescent="0.25">
      <c r="A15" s="15" t="s">
        <v>18</v>
      </c>
      <c r="B15" s="164" t="s">
        <v>23</v>
      </c>
      <c r="C15" s="166"/>
      <c r="D15" s="19"/>
      <c r="E15" s="20">
        <v>1</v>
      </c>
      <c r="F15" s="19">
        <f>+D15*E15</f>
        <v>0</v>
      </c>
    </row>
    <row r="16" spans="1:10" s="18" customFormat="1" ht="15" customHeight="1" x14ac:dyDescent="0.25">
      <c r="A16" s="15" t="s">
        <v>24</v>
      </c>
      <c r="B16" s="164" t="s">
        <v>25</v>
      </c>
      <c r="C16" s="166"/>
      <c r="D16" s="19"/>
      <c r="E16" s="20">
        <v>1</v>
      </c>
      <c r="F16" s="19">
        <f t="shared" ref="F16:F25" si="0">+D16*E16</f>
        <v>0</v>
      </c>
    </row>
    <row r="17" spans="1:6" s="18" customFormat="1" ht="15" customHeight="1" x14ac:dyDescent="0.25">
      <c r="A17" s="15" t="s">
        <v>26</v>
      </c>
      <c r="B17" s="164" t="s">
        <v>27</v>
      </c>
      <c r="C17" s="166"/>
      <c r="D17" s="19"/>
      <c r="E17" s="20">
        <v>1</v>
      </c>
      <c r="F17" s="19">
        <f t="shared" si="0"/>
        <v>0</v>
      </c>
    </row>
    <row r="18" spans="1:6" s="18" customFormat="1" ht="15" customHeight="1" x14ac:dyDescent="0.25">
      <c r="A18" s="15" t="s">
        <v>28</v>
      </c>
      <c r="B18" s="164" t="s">
        <v>29</v>
      </c>
      <c r="C18" s="166"/>
      <c r="D18" s="19"/>
      <c r="E18" s="20">
        <v>1</v>
      </c>
      <c r="F18" s="19">
        <f t="shared" si="0"/>
        <v>0</v>
      </c>
    </row>
    <row r="19" spans="1:6" s="18" customFormat="1" ht="15" customHeight="1" x14ac:dyDescent="0.25">
      <c r="A19" s="15" t="s">
        <v>30</v>
      </c>
      <c r="B19" s="164" t="s">
        <v>31</v>
      </c>
      <c r="C19" s="166"/>
      <c r="D19" s="19"/>
      <c r="E19" s="20">
        <v>1</v>
      </c>
      <c r="F19" s="19">
        <f t="shared" si="0"/>
        <v>0</v>
      </c>
    </row>
    <row r="20" spans="1:6" s="18" customFormat="1" ht="15" customHeight="1" x14ac:dyDescent="0.25">
      <c r="A20" s="15" t="s">
        <v>32</v>
      </c>
      <c r="B20" s="164" t="s">
        <v>33</v>
      </c>
      <c r="C20" s="166"/>
      <c r="D20" s="19"/>
      <c r="E20" s="20">
        <v>1</v>
      </c>
      <c r="F20" s="19">
        <f t="shared" si="0"/>
        <v>0</v>
      </c>
    </row>
    <row r="21" spans="1:6" s="18" customFormat="1" ht="15" customHeight="1" x14ac:dyDescent="0.25">
      <c r="A21" s="15">
        <v>100</v>
      </c>
      <c r="B21" s="164" t="s">
        <v>34</v>
      </c>
      <c r="C21" s="166"/>
      <c r="D21" s="19"/>
      <c r="E21" s="20">
        <v>1</v>
      </c>
      <c r="F21" s="19">
        <f t="shared" si="0"/>
        <v>0</v>
      </c>
    </row>
    <row r="22" spans="1:6" s="18" customFormat="1" ht="15" customHeight="1" x14ac:dyDescent="0.25">
      <c r="A22" s="15">
        <v>110</v>
      </c>
      <c r="B22" s="164" t="s">
        <v>35</v>
      </c>
      <c r="C22" s="166"/>
      <c r="D22" s="19"/>
      <c r="E22" s="20">
        <v>1</v>
      </c>
      <c r="F22" s="19">
        <f>+D22*E22</f>
        <v>0</v>
      </c>
    </row>
    <row r="23" spans="1:6" s="18" customFormat="1" ht="15" customHeight="1" x14ac:dyDescent="0.25">
      <c r="A23" s="15">
        <v>120</v>
      </c>
      <c r="B23" s="164" t="s">
        <v>36</v>
      </c>
      <c r="C23" s="166"/>
      <c r="D23" s="19"/>
      <c r="E23" s="20">
        <v>1</v>
      </c>
      <c r="F23" s="19">
        <f t="shared" si="0"/>
        <v>0</v>
      </c>
    </row>
    <row r="24" spans="1:6" s="18" customFormat="1" ht="15" customHeight="1" x14ac:dyDescent="0.25">
      <c r="A24" s="15">
        <v>130</v>
      </c>
      <c r="B24" s="164" t="s">
        <v>37</v>
      </c>
      <c r="C24" s="166"/>
      <c r="D24" s="19"/>
      <c r="E24" s="20">
        <v>1</v>
      </c>
      <c r="F24" s="19">
        <f t="shared" si="0"/>
        <v>0</v>
      </c>
    </row>
    <row r="25" spans="1:6" s="18" customFormat="1" ht="15" customHeight="1" x14ac:dyDescent="0.25">
      <c r="A25" s="15">
        <v>140</v>
      </c>
      <c r="B25" s="164" t="s">
        <v>38</v>
      </c>
      <c r="C25" s="166"/>
      <c r="D25" s="19"/>
      <c r="E25" s="20">
        <v>0.95</v>
      </c>
      <c r="F25" s="19">
        <f t="shared" si="0"/>
        <v>0</v>
      </c>
    </row>
    <row r="26" spans="1:6" s="18" customFormat="1" ht="15" customHeight="1" x14ac:dyDescent="0.25">
      <c r="A26" s="15">
        <v>150</v>
      </c>
      <c r="B26" s="164" t="s">
        <v>39</v>
      </c>
      <c r="C26" s="166"/>
      <c r="D26" s="17"/>
      <c r="E26" s="17"/>
      <c r="F26" s="17"/>
    </row>
    <row r="27" spans="1:6" s="18" customFormat="1" ht="15" customHeight="1" x14ac:dyDescent="0.25">
      <c r="A27" s="15">
        <v>160</v>
      </c>
      <c r="B27" s="164" t="s">
        <v>40</v>
      </c>
      <c r="C27" s="166"/>
      <c r="D27" s="17"/>
      <c r="E27" s="17"/>
      <c r="F27" s="17"/>
    </row>
    <row r="28" spans="1:6" s="18" customFormat="1" ht="15" customHeight="1" x14ac:dyDescent="0.25">
      <c r="A28" s="15">
        <v>170</v>
      </c>
      <c r="B28" s="164" t="s">
        <v>41</v>
      </c>
      <c r="C28" s="166"/>
      <c r="D28" s="17"/>
      <c r="E28" s="17"/>
      <c r="F28" s="17"/>
    </row>
    <row r="29" spans="1:6" s="18" customFormat="1" ht="15" customHeight="1" x14ac:dyDescent="0.25">
      <c r="A29" s="15">
        <v>180</v>
      </c>
      <c r="B29" s="172" t="s">
        <v>42</v>
      </c>
      <c r="C29" s="173"/>
      <c r="D29" s="21">
        <f>SUM(D30:D31)</f>
        <v>0</v>
      </c>
      <c r="E29" s="17"/>
      <c r="F29" s="21">
        <f>SUM(F30:F31)</f>
        <v>0</v>
      </c>
    </row>
    <row r="30" spans="1:6" s="18" customFormat="1" ht="15" customHeight="1" x14ac:dyDescent="0.25">
      <c r="A30" s="15">
        <v>190</v>
      </c>
      <c r="B30" s="164" t="s">
        <v>43</v>
      </c>
      <c r="C30" s="166"/>
      <c r="D30" s="22"/>
      <c r="E30" s="22">
        <v>0.93</v>
      </c>
      <c r="F30" s="19">
        <f>+D30*E30</f>
        <v>0</v>
      </c>
    </row>
    <row r="31" spans="1:6" s="18" customFormat="1" ht="15" customHeight="1" x14ac:dyDescent="0.25">
      <c r="A31" s="15">
        <v>200</v>
      </c>
      <c r="B31" s="164" t="s">
        <v>44</v>
      </c>
      <c r="C31" s="166"/>
      <c r="D31" s="22"/>
      <c r="E31" s="22">
        <v>0.88</v>
      </c>
      <c r="F31" s="19">
        <f t="shared" ref="F31" si="1">+D31*E31</f>
        <v>0</v>
      </c>
    </row>
    <row r="32" spans="1:6" s="18" customFormat="1" ht="15" customHeight="1" x14ac:dyDescent="0.25">
      <c r="A32" s="15">
        <v>210</v>
      </c>
      <c r="B32" s="164" t="s">
        <v>45</v>
      </c>
      <c r="C32" s="166"/>
      <c r="D32" s="17"/>
      <c r="E32" s="17"/>
      <c r="F32" s="17"/>
    </row>
    <row r="33" spans="1:6" s="18" customFormat="1" ht="15" customHeight="1" x14ac:dyDescent="0.25">
      <c r="A33" s="15">
        <v>220</v>
      </c>
      <c r="B33" s="172" t="s">
        <v>46</v>
      </c>
      <c r="C33" s="173"/>
      <c r="D33" s="21">
        <f>SUM(D34,D42)</f>
        <v>0</v>
      </c>
      <c r="E33" s="17"/>
      <c r="F33" s="23">
        <f>SUM(F34,F42)</f>
        <v>0</v>
      </c>
    </row>
    <row r="34" spans="1:6" s="18" customFormat="1" ht="15" customHeight="1" x14ac:dyDescent="0.25">
      <c r="A34" s="15">
        <v>230</v>
      </c>
      <c r="B34" s="172" t="s">
        <v>47</v>
      </c>
      <c r="C34" s="173"/>
      <c r="D34" s="21">
        <f>SUM(D35:D40)</f>
        <v>0</v>
      </c>
      <c r="E34" s="17"/>
      <c r="F34" s="21">
        <f>SUM(F35:F40)</f>
        <v>0</v>
      </c>
    </row>
    <row r="35" spans="1:6" s="18" customFormat="1" ht="15" customHeight="1" x14ac:dyDescent="0.25">
      <c r="A35" s="15">
        <v>240</v>
      </c>
      <c r="B35" s="164" t="s">
        <v>48</v>
      </c>
      <c r="C35" s="166"/>
      <c r="D35" s="22"/>
      <c r="E35" s="24">
        <v>0.85</v>
      </c>
      <c r="F35" s="19">
        <f t="shared" ref="F35:F40" si="2">+D35*E35</f>
        <v>0</v>
      </c>
    </row>
    <row r="36" spans="1:6" s="18" customFormat="1" ht="15" customHeight="1" x14ac:dyDescent="0.25">
      <c r="A36" s="15">
        <v>250</v>
      </c>
      <c r="B36" s="164" t="s">
        <v>49</v>
      </c>
      <c r="C36" s="166"/>
      <c r="D36" s="22"/>
      <c r="E36" s="24">
        <v>0.85</v>
      </c>
      <c r="F36" s="19">
        <f t="shared" si="2"/>
        <v>0</v>
      </c>
    </row>
    <row r="37" spans="1:6" s="18" customFormat="1" ht="15" customHeight="1" x14ac:dyDescent="0.25">
      <c r="A37" s="15">
        <v>260</v>
      </c>
      <c r="B37" s="164" t="s">
        <v>50</v>
      </c>
      <c r="C37" s="166"/>
      <c r="D37" s="22"/>
      <c r="E37" s="24">
        <v>0.85</v>
      </c>
      <c r="F37" s="19">
        <f t="shared" si="2"/>
        <v>0</v>
      </c>
    </row>
    <row r="38" spans="1:6" s="18" customFormat="1" ht="15" customHeight="1" x14ac:dyDescent="0.25">
      <c r="A38" s="15">
        <v>270</v>
      </c>
      <c r="B38" s="164" t="s">
        <v>51</v>
      </c>
      <c r="C38" s="166"/>
      <c r="D38" s="22"/>
      <c r="E38" s="24">
        <v>0.85</v>
      </c>
      <c r="F38" s="19">
        <f t="shared" si="2"/>
        <v>0</v>
      </c>
    </row>
    <row r="39" spans="1:6" s="18" customFormat="1" ht="15" customHeight="1" x14ac:dyDescent="0.25">
      <c r="A39" s="15">
        <v>280</v>
      </c>
      <c r="B39" s="164" t="s">
        <v>52</v>
      </c>
      <c r="C39" s="166"/>
      <c r="D39" s="22"/>
      <c r="E39" s="24">
        <v>0.85</v>
      </c>
      <c r="F39" s="19">
        <f t="shared" si="2"/>
        <v>0</v>
      </c>
    </row>
    <row r="40" spans="1:6" s="18" customFormat="1" ht="15" customHeight="1" x14ac:dyDescent="0.25">
      <c r="A40" s="15">
        <v>290</v>
      </c>
      <c r="B40" s="164" t="s">
        <v>53</v>
      </c>
      <c r="C40" s="166"/>
      <c r="D40" s="22"/>
      <c r="E40" s="24">
        <v>0.8</v>
      </c>
      <c r="F40" s="19">
        <f t="shared" si="2"/>
        <v>0</v>
      </c>
    </row>
    <row r="41" spans="1:6" s="18" customFormat="1" ht="15" customHeight="1" x14ac:dyDescent="0.25">
      <c r="A41" s="15">
        <v>300</v>
      </c>
      <c r="B41" s="164" t="s">
        <v>54</v>
      </c>
      <c r="C41" s="166"/>
      <c r="D41" s="17"/>
      <c r="E41" s="17"/>
      <c r="F41" s="17"/>
    </row>
    <row r="42" spans="1:6" s="18" customFormat="1" ht="15" customHeight="1" x14ac:dyDescent="0.25">
      <c r="A42" s="15">
        <v>310</v>
      </c>
      <c r="B42" s="172" t="s">
        <v>55</v>
      </c>
      <c r="C42" s="173"/>
      <c r="D42" s="25">
        <f>+D45+D47+D48+D49+D50+D55</f>
        <v>0</v>
      </c>
      <c r="E42" s="17"/>
      <c r="F42" s="25">
        <f>+F45+F47+F48+F49+F50+F55</f>
        <v>0</v>
      </c>
    </row>
    <row r="43" spans="1:6" s="18" customFormat="1" ht="15" customHeight="1" x14ac:dyDescent="0.25">
      <c r="A43" s="15">
        <v>320</v>
      </c>
      <c r="B43" s="164" t="s">
        <v>56</v>
      </c>
      <c r="C43" s="166"/>
      <c r="D43" s="153">
        <f>(D18+D24+D30+D36)-MIN(D18+D24+D30+D36,D42)</f>
        <v>0</v>
      </c>
      <c r="E43" s="17"/>
      <c r="F43" s="17"/>
    </row>
    <row r="44" spans="1:6" s="18" customFormat="1" ht="15" customHeight="1" x14ac:dyDescent="0.25">
      <c r="A44" s="15">
        <v>330</v>
      </c>
      <c r="B44" s="164" t="s">
        <v>57</v>
      </c>
      <c r="C44" s="166"/>
      <c r="D44" s="17"/>
      <c r="E44" s="17"/>
      <c r="F44" s="17"/>
    </row>
    <row r="45" spans="1:6" s="18" customFormat="1" ht="15" customHeight="1" x14ac:dyDescent="0.25">
      <c r="A45" s="15">
        <v>340</v>
      </c>
      <c r="B45" s="164" t="s">
        <v>58</v>
      </c>
      <c r="C45" s="166"/>
      <c r="D45" s="22"/>
      <c r="E45" s="24">
        <v>0.7</v>
      </c>
      <c r="F45" s="19">
        <f t="shared" ref="F45:F50" si="3">+D45*E45</f>
        <v>0</v>
      </c>
    </row>
    <row r="46" spans="1:6" s="18" customFormat="1" ht="15" customHeight="1" x14ac:dyDescent="0.25">
      <c r="A46" s="15">
        <v>350</v>
      </c>
      <c r="B46" s="164" t="s">
        <v>59</v>
      </c>
      <c r="C46" s="166"/>
      <c r="D46" s="17"/>
      <c r="E46" s="17"/>
      <c r="F46" s="17"/>
    </row>
    <row r="47" spans="1:6" s="18" customFormat="1" ht="15" customHeight="1" x14ac:dyDescent="0.25">
      <c r="A47" s="15">
        <v>360</v>
      </c>
      <c r="B47" s="164" t="s">
        <v>60</v>
      </c>
      <c r="C47" s="166"/>
      <c r="D47" s="19"/>
      <c r="E47" s="24">
        <v>0.5</v>
      </c>
      <c r="F47" s="19">
        <f t="shared" si="3"/>
        <v>0</v>
      </c>
    </row>
    <row r="48" spans="1:6" s="18" customFormat="1" ht="15" customHeight="1" x14ac:dyDescent="0.25">
      <c r="A48" s="15">
        <v>370</v>
      </c>
      <c r="B48" s="164" t="s">
        <v>61</v>
      </c>
      <c r="C48" s="166"/>
      <c r="D48" s="22"/>
      <c r="E48" s="24">
        <v>0.5</v>
      </c>
      <c r="F48" s="19">
        <f t="shared" si="3"/>
        <v>0</v>
      </c>
    </row>
    <row r="49" spans="1:6" s="18" customFormat="1" ht="15" customHeight="1" x14ac:dyDescent="0.25">
      <c r="A49" s="15">
        <v>380</v>
      </c>
      <c r="B49" s="164" t="s">
        <v>62</v>
      </c>
      <c r="C49" s="166"/>
      <c r="D49" s="22"/>
      <c r="E49" s="24">
        <v>0.5</v>
      </c>
      <c r="F49" s="19">
        <f t="shared" si="3"/>
        <v>0</v>
      </c>
    </row>
    <row r="50" spans="1:6" s="18" customFormat="1" ht="15" customHeight="1" x14ac:dyDescent="0.25">
      <c r="A50" s="15">
        <v>390</v>
      </c>
      <c r="B50" s="164" t="s">
        <v>63</v>
      </c>
      <c r="C50" s="166"/>
      <c r="D50" s="22"/>
      <c r="E50" s="24">
        <v>0.5</v>
      </c>
      <c r="F50" s="19">
        <f t="shared" si="3"/>
        <v>0</v>
      </c>
    </row>
    <row r="51" spans="1:6" s="18" customFormat="1" ht="15" customHeight="1" x14ac:dyDescent="0.25">
      <c r="A51" s="15">
        <v>400</v>
      </c>
      <c r="B51" s="164" t="s">
        <v>64</v>
      </c>
      <c r="C51" s="166"/>
      <c r="D51" s="17"/>
      <c r="E51" s="17"/>
      <c r="F51" s="17"/>
    </row>
    <row r="52" spans="1:6" s="18" customFormat="1" ht="15" customHeight="1" x14ac:dyDescent="0.25">
      <c r="A52" s="15">
        <v>410</v>
      </c>
      <c r="B52" s="164" t="s">
        <v>65</v>
      </c>
      <c r="C52" s="166"/>
      <c r="D52" s="17"/>
      <c r="E52" s="17"/>
      <c r="F52" s="17"/>
    </row>
    <row r="53" spans="1:6" s="18" customFormat="1" ht="15" customHeight="1" x14ac:dyDescent="0.25">
      <c r="A53" s="15">
        <v>420</v>
      </c>
      <c r="B53" s="164" t="s">
        <v>66</v>
      </c>
      <c r="C53" s="166"/>
      <c r="D53" s="17"/>
      <c r="E53" s="17"/>
      <c r="F53" s="17"/>
    </row>
    <row r="54" spans="1:6" s="18" customFormat="1" ht="15" customHeight="1" x14ac:dyDescent="0.25">
      <c r="A54" s="15">
        <v>430</v>
      </c>
      <c r="B54" s="164" t="s">
        <v>67</v>
      </c>
      <c r="C54" s="166"/>
      <c r="D54" s="17"/>
      <c r="E54" s="17"/>
      <c r="F54" s="17"/>
    </row>
    <row r="55" spans="1:6" s="18" customFormat="1" ht="30" customHeight="1" x14ac:dyDescent="0.25">
      <c r="A55" s="15">
        <v>440</v>
      </c>
      <c r="B55" s="167" t="s">
        <v>68</v>
      </c>
      <c r="C55" s="168"/>
      <c r="D55" s="22"/>
      <c r="E55" s="22">
        <v>0.45</v>
      </c>
      <c r="F55" s="19">
        <f t="shared" ref="F55" si="4">+D55*E55</f>
        <v>0</v>
      </c>
    </row>
    <row r="56" spans="1:6" s="18" customFormat="1" ht="15" customHeight="1" x14ac:dyDescent="0.25">
      <c r="A56" s="15">
        <v>450</v>
      </c>
      <c r="B56" s="164" t="s">
        <v>69</v>
      </c>
      <c r="C56" s="166"/>
      <c r="D56" s="17"/>
      <c r="E56" s="17"/>
      <c r="F56" s="17"/>
    </row>
    <row r="57" spans="1:6" s="18" customFormat="1" ht="15" customHeight="1" x14ac:dyDescent="0.25">
      <c r="A57" s="15">
        <v>460</v>
      </c>
      <c r="B57" s="164" t="s">
        <v>70</v>
      </c>
      <c r="C57" s="166"/>
      <c r="D57" s="17"/>
      <c r="E57" s="17"/>
      <c r="F57" s="17"/>
    </row>
    <row r="58" spans="1:6" s="18" customFormat="1" ht="15" customHeight="1" x14ac:dyDescent="0.25">
      <c r="A58" s="15">
        <v>470</v>
      </c>
      <c r="B58" s="164" t="s">
        <v>71</v>
      </c>
      <c r="C58" s="166"/>
      <c r="D58" s="17"/>
      <c r="E58" s="17"/>
      <c r="F58" s="17"/>
    </row>
    <row r="59" spans="1:6" s="18" customFormat="1" ht="15" customHeight="1" x14ac:dyDescent="0.25">
      <c r="A59" s="169" t="s">
        <v>72</v>
      </c>
      <c r="B59" s="170"/>
      <c r="C59" s="170"/>
      <c r="D59" s="171"/>
      <c r="E59" s="171"/>
      <c r="F59" s="171"/>
    </row>
    <row r="60" spans="1:6" s="18" customFormat="1" ht="15" customHeight="1" x14ac:dyDescent="0.25">
      <c r="A60" s="15">
        <v>480</v>
      </c>
      <c r="B60" s="164" t="s">
        <v>73</v>
      </c>
      <c r="C60" s="165"/>
      <c r="D60" s="26"/>
      <c r="E60" s="26"/>
      <c r="F60" s="26"/>
    </row>
    <row r="61" spans="1:6" s="18" customFormat="1" ht="15" customHeight="1" x14ac:dyDescent="0.25">
      <c r="A61" s="15">
        <v>490</v>
      </c>
      <c r="B61" s="164" t="s">
        <v>74</v>
      </c>
      <c r="C61" s="165"/>
      <c r="D61" s="26"/>
      <c r="E61" s="26"/>
      <c r="F61" s="26"/>
    </row>
    <row r="62" spans="1:6" s="18" customFormat="1" ht="15" customHeight="1" x14ac:dyDescent="0.25">
      <c r="A62" s="15">
        <v>500</v>
      </c>
      <c r="B62" s="164" t="s">
        <v>75</v>
      </c>
      <c r="C62" s="165"/>
      <c r="D62" s="26"/>
      <c r="E62" s="26"/>
      <c r="F62" s="26"/>
    </row>
    <row r="63" spans="1:6" s="18" customFormat="1" ht="15" customHeight="1" x14ac:dyDescent="0.25">
      <c r="A63" s="15">
        <v>510</v>
      </c>
      <c r="B63" s="164" t="s">
        <v>76</v>
      </c>
      <c r="C63" s="165"/>
      <c r="D63" s="26"/>
      <c r="E63" s="26"/>
      <c r="F63" s="26"/>
    </row>
    <row r="64" spans="1:6" s="18" customFormat="1" ht="15" customHeight="1" x14ac:dyDescent="0.25">
      <c r="A64" s="15">
        <v>520</v>
      </c>
      <c r="B64" s="164" t="s">
        <v>77</v>
      </c>
      <c r="C64" s="165"/>
      <c r="D64" s="116"/>
      <c r="E64" s="26"/>
      <c r="F64" s="26"/>
    </row>
    <row r="65" spans="1:8" s="18" customFormat="1" ht="15" customHeight="1" x14ac:dyDescent="0.25">
      <c r="A65" s="15">
        <v>530</v>
      </c>
      <c r="B65" s="164" t="s">
        <v>78</v>
      </c>
      <c r="C65" s="165"/>
      <c r="D65" s="27"/>
      <c r="E65" s="26"/>
      <c r="F65" s="26"/>
    </row>
    <row r="66" spans="1:8" s="18" customFormat="1" ht="15" customHeight="1" x14ac:dyDescent="0.25">
      <c r="A66" s="15">
        <v>540</v>
      </c>
      <c r="B66" s="164" t="s">
        <v>79</v>
      </c>
      <c r="C66" s="165"/>
      <c r="D66" s="27"/>
      <c r="E66" s="26"/>
      <c r="F66" s="26"/>
    </row>
    <row r="67" spans="1:8" s="18" customFormat="1" ht="15" customHeight="1" x14ac:dyDescent="0.25">
      <c r="A67" s="15">
        <v>550</v>
      </c>
      <c r="B67" s="164" t="s">
        <v>80</v>
      </c>
      <c r="C67" s="165"/>
      <c r="D67" s="26"/>
      <c r="E67" s="26"/>
      <c r="F67" s="26"/>
    </row>
    <row r="68" spans="1:8" s="18" customFormat="1" ht="15" customHeight="1" x14ac:dyDescent="0.25">
      <c r="A68" s="15">
        <v>560</v>
      </c>
      <c r="B68" s="164" t="s">
        <v>81</v>
      </c>
      <c r="C68" s="165"/>
      <c r="D68" s="26"/>
      <c r="E68" s="26"/>
      <c r="F68" s="26"/>
    </row>
    <row r="69" spans="1:8" s="18" customFormat="1" ht="15" customHeight="1" x14ac:dyDescent="0.25">
      <c r="A69" s="15">
        <v>570</v>
      </c>
      <c r="B69" s="164" t="s">
        <v>82</v>
      </c>
      <c r="C69" s="165"/>
      <c r="D69" s="26"/>
      <c r="E69" s="26"/>
      <c r="F69" s="26"/>
    </row>
    <row r="70" spans="1:8" s="18" customFormat="1" ht="15" customHeight="1" x14ac:dyDescent="0.25">
      <c r="A70" s="15">
        <v>580</v>
      </c>
      <c r="B70" s="164" t="s">
        <v>83</v>
      </c>
      <c r="C70" s="165"/>
      <c r="D70" s="27"/>
      <c r="E70" s="26"/>
      <c r="F70" s="26"/>
    </row>
    <row r="71" spans="1:8" s="18" customFormat="1" ht="15" customHeight="1" x14ac:dyDescent="0.25">
      <c r="A71" s="15">
        <v>590</v>
      </c>
      <c r="B71" s="164" t="s">
        <v>84</v>
      </c>
      <c r="C71" s="165"/>
      <c r="D71" s="28"/>
      <c r="E71" s="26"/>
      <c r="F71" s="26"/>
    </row>
    <row r="72" spans="1:8" s="18" customFormat="1" ht="15" customHeight="1" x14ac:dyDescent="0.25">
      <c r="A72" s="15">
        <v>600</v>
      </c>
      <c r="B72" s="164" t="s">
        <v>85</v>
      </c>
      <c r="C72" s="165"/>
      <c r="D72" s="27"/>
      <c r="E72" s="26"/>
      <c r="F72" s="26"/>
    </row>
    <row r="73" spans="1:8" s="18" customFormat="1" ht="15" customHeight="1" x14ac:dyDescent="0.25">
      <c r="A73" s="15">
        <v>610</v>
      </c>
      <c r="B73" s="164" t="s">
        <v>86</v>
      </c>
      <c r="C73" s="165"/>
      <c r="D73" s="27"/>
      <c r="E73" s="26"/>
      <c r="F73" s="26"/>
    </row>
    <row r="75" spans="1:8" s="1" customFormat="1" ht="12.75" x14ac:dyDescent="0.2">
      <c r="B75" s="29" t="s">
        <v>87</v>
      </c>
      <c r="C75" s="30"/>
      <c r="D75" s="30"/>
      <c r="E75" s="30"/>
      <c r="F75" s="30"/>
      <c r="G75" s="30"/>
    </row>
    <row r="76" spans="1:8" s="1" customFormat="1" ht="12.75" x14ac:dyDescent="0.2">
      <c r="B76" s="31" t="s">
        <v>88</v>
      </c>
      <c r="C76" s="32"/>
      <c r="D76" s="32"/>
      <c r="E76" s="32"/>
      <c r="F76" s="32"/>
      <c r="G76" s="32"/>
    </row>
    <row r="77" spans="1:8" s="1" customFormat="1" ht="12.75" x14ac:dyDescent="0.2">
      <c r="B77" s="32"/>
      <c r="C77" s="32"/>
    </row>
    <row r="78" spans="1:8" s="1" customFormat="1" ht="12.75" x14ac:dyDescent="0.2">
      <c r="B78" s="29" t="s">
        <v>87</v>
      </c>
      <c r="C78" s="30"/>
      <c r="D78" s="30"/>
      <c r="E78" s="30"/>
      <c r="F78" s="30"/>
      <c r="G78" s="30"/>
    </row>
    <row r="79" spans="1:8" s="1" customFormat="1" ht="12.75" x14ac:dyDescent="0.2">
      <c r="B79" s="31" t="s">
        <v>88</v>
      </c>
      <c r="C79" s="32"/>
      <c r="D79" s="32"/>
      <c r="E79" s="32"/>
      <c r="F79" s="32"/>
      <c r="G79" s="32"/>
      <c r="H79" s="32"/>
    </row>
  </sheetData>
  <sheetProtection formatCells="0" formatColumns="0" formatRows="0" insertColumns="0" insertRows="0" insertHyperlinks="0" deleteColumns="0" deleteRows="0" sort="0" autoFilter="0" pivotTables="0"/>
  <mergeCells count="72">
    <mergeCell ref="B13:C13"/>
    <mergeCell ref="A4:C4"/>
    <mergeCell ref="D4:F4"/>
    <mergeCell ref="B5:C5"/>
    <mergeCell ref="E5:F5"/>
    <mergeCell ref="B6:C6"/>
    <mergeCell ref="E6:F6"/>
    <mergeCell ref="B7:C7"/>
    <mergeCell ref="E7:F7"/>
    <mergeCell ref="E8:F8"/>
    <mergeCell ref="A10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F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</mergeCells>
  <hyperlinks>
    <hyperlink ref="D2" location="'Pregled obrazaca'!A1" display="Povratak na Pregled obrazaca"/>
  </hyperlinks>
  <pageMargins left="0.25" right="0.25" top="0.75" bottom="0.75" header="0.3" footer="0.3"/>
  <pageSetup paperSize="9" scale="45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zoomScale="73" zoomScaleNormal="73" workbookViewId="0">
      <selection activeCell="B24" sqref="B24"/>
    </sheetView>
  </sheetViews>
  <sheetFormatPr defaultColWidth="9.140625" defaultRowHeight="15" x14ac:dyDescent="0.25"/>
  <cols>
    <col min="1" max="1" width="9.42578125" style="91" customWidth="1"/>
    <col min="2" max="2" width="165.7109375" style="91" customWidth="1"/>
    <col min="3" max="3" width="12.5703125" style="91" customWidth="1"/>
    <col min="4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7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7" s="5" customFormat="1" x14ac:dyDescent="0.25">
      <c r="A4" s="80" t="s">
        <v>308</v>
      </c>
      <c r="B4" s="81"/>
      <c r="C4" s="177" t="s">
        <v>309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93</v>
      </c>
    </row>
    <row r="10" spans="1:17" ht="45.75" customHeight="1" x14ac:dyDescent="0.25">
      <c r="A10" s="181" t="s">
        <v>310</v>
      </c>
      <c r="B10" s="183"/>
      <c r="C10" s="192" t="s">
        <v>102</v>
      </c>
      <c r="D10" s="195"/>
      <c r="E10" s="196"/>
      <c r="F10" s="192" t="s">
        <v>248</v>
      </c>
      <c r="G10" s="195"/>
      <c r="H10" s="196"/>
      <c r="I10" s="192" t="s">
        <v>14</v>
      </c>
      <c r="J10" s="195"/>
      <c r="K10" s="196"/>
      <c r="L10" s="197" t="s">
        <v>249</v>
      </c>
      <c r="M10" s="198"/>
      <c r="N10" s="199"/>
      <c r="O10" s="192" t="s">
        <v>250</v>
      </c>
      <c r="P10" s="195"/>
      <c r="Q10" s="196"/>
    </row>
    <row r="11" spans="1:17" ht="69.95" customHeight="1" x14ac:dyDescent="0.25">
      <c r="A11" s="190"/>
      <c r="B11" s="191"/>
      <c r="C11" s="35" t="s">
        <v>251</v>
      </c>
      <c r="D11" s="35" t="s">
        <v>252</v>
      </c>
      <c r="E11" s="35" t="s">
        <v>253</v>
      </c>
      <c r="F11" s="35" t="s">
        <v>251</v>
      </c>
      <c r="G11" s="35" t="s">
        <v>252</v>
      </c>
      <c r="H11" s="35" t="s">
        <v>253</v>
      </c>
      <c r="I11" s="35" t="s">
        <v>251</v>
      </c>
      <c r="J11" s="35" t="s">
        <v>252</v>
      </c>
      <c r="K11" s="35" t="s">
        <v>253</v>
      </c>
      <c r="L11" s="35" t="s">
        <v>251</v>
      </c>
      <c r="M11" s="35" t="s">
        <v>252</v>
      </c>
      <c r="N11" s="35" t="s">
        <v>253</v>
      </c>
      <c r="O11" s="35" t="s">
        <v>251</v>
      </c>
      <c r="P11" s="35" t="s">
        <v>252</v>
      </c>
      <c r="Q11" s="35" t="s">
        <v>253</v>
      </c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30</v>
      </c>
      <c r="J12" s="15" t="s">
        <v>32</v>
      </c>
      <c r="K12" s="15" t="s">
        <v>254</v>
      </c>
      <c r="L12" s="15" t="s">
        <v>255</v>
      </c>
      <c r="M12" s="15" t="s">
        <v>256</v>
      </c>
      <c r="N12" s="15" t="s">
        <v>257</v>
      </c>
      <c r="O12" s="15" t="s">
        <v>258</v>
      </c>
      <c r="P12" s="15" t="s">
        <v>259</v>
      </c>
      <c r="Q12" s="15" t="s">
        <v>260</v>
      </c>
    </row>
    <row r="13" spans="1:17" x14ac:dyDescent="0.25">
      <c r="A13" s="15" t="s">
        <v>16</v>
      </c>
      <c r="B13" s="47" t="s">
        <v>261</v>
      </c>
      <c r="C13" s="51">
        <f>SUM(C14,C39)</f>
        <v>0</v>
      </c>
      <c r="D13" s="119"/>
      <c r="E13" s="52">
        <f t="shared" ref="E13" si="0">SUM(E14,E39)</f>
        <v>0</v>
      </c>
      <c r="F13" s="53"/>
      <c r="G13" s="54"/>
      <c r="H13" s="54"/>
      <c r="I13" s="54"/>
      <c r="J13" s="54"/>
      <c r="K13" s="54"/>
      <c r="L13" s="54"/>
      <c r="M13" s="54"/>
      <c r="N13" s="55"/>
      <c r="O13" s="56">
        <f>SUM(O14,O39,O53)-O54</f>
        <v>0</v>
      </c>
      <c r="P13" s="120"/>
      <c r="Q13" s="56">
        <f>SUM(Q14,Q39,Q53)-Q54</f>
        <v>0</v>
      </c>
    </row>
    <row r="14" spans="1:17" x14ac:dyDescent="0.25">
      <c r="A14" s="15" t="s">
        <v>20</v>
      </c>
      <c r="B14" s="47" t="s">
        <v>262</v>
      </c>
      <c r="C14" s="51">
        <f>SUM(C15,C22,C29:C33,C35,C36,C38)</f>
        <v>0</v>
      </c>
      <c r="D14" s="119"/>
      <c r="E14" s="52">
        <f>SUM(E15,E22,E29:E33,E35,E36,E38)</f>
        <v>0</v>
      </c>
      <c r="F14" s="53"/>
      <c r="G14" s="54"/>
      <c r="H14" s="54"/>
      <c r="I14" s="54"/>
      <c r="J14" s="54"/>
      <c r="K14" s="54"/>
      <c r="L14" s="54"/>
      <c r="M14" s="54"/>
      <c r="N14" s="55"/>
      <c r="O14" s="56">
        <f>SUM(O15,O22,O29:O33,O35,O36,O38)</f>
        <v>0</v>
      </c>
      <c r="P14" s="120"/>
      <c r="Q14" s="56">
        <f>SUM(Q15,Q22,Q29:Q33,Q35,Q36,Q38)</f>
        <v>0</v>
      </c>
    </row>
    <row r="15" spans="1:17" x14ac:dyDescent="0.25">
      <c r="A15" s="15" t="s">
        <v>17</v>
      </c>
      <c r="B15" s="47" t="s">
        <v>263</v>
      </c>
      <c r="C15" s="51">
        <f>SUM(C16,C17)</f>
        <v>0</v>
      </c>
      <c r="D15" s="119"/>
      <c r="E15" s="52">
        <f t="shared" ref="E15" si="1">SUM(E16,E17)</f>
        <v>0</v>
      </c>
      <c r="F15" s="53"/>
      <c r="G15" s="54"/>
      <c r="H15" s="54"/>
      <c r="I15" s="54"/>
      <c r="J15" s="54"/>
      <c r="K15" s="54"/>
      <c r="L15" s="54"/>
      <c r="M15" s="54"/>
      <c r="N15" s="55"/>
      <c r="O15" s="56">
        <f>SUM(O16,O17)</f>
        <v>0</v>
      </c>
      <c r="P15" s="120"/>
      <c r="Q15" s="56">
        <f t="shared" ref="Q15" si="2">SUM(Q16,Q17)</f>
        <v>0</v>
      </c>
    </row>
    <row r="16" spans="1:17" x14ac:dyDescent="0.25">
      <c r="A16" s="15" t="s">
        <v>18</v>
      </c>
      <c r="B16" s="27" t="s">
        <v>264</v>
      </c>
      <c r="C16" s="57"/>
      <c r="D16" s="75"/>
      <c r="E16" s="58"/>
      <c r="F16" s="53"/>
      <c r="G16" s="54"/>
      <c r="H16" s="55"/>
      <c r="I16" s="59">
        <v>1</v>
      </c>
      <c r="J16" s="121"/>
      <c r="K16" s="59">
        <v>1</v>
      </c>
      <c r="L16" s="53"/>
      <c r="M16" s="54"/>
      <c r="N16" s="54"/>
      <c r="O16" s="60">
        <f>+C16*I16</f>
        <v>0</v>
      </c>
      <c r="P16" s="122"/>
      <c r="Q16" s="61">
        <f>+E16*K16</f>
        <v>0</v>
      </c>
    </row>
    <row r="17" spans="1:17" x14ac:dyDescent="0.25">
      <c r="A17" s="15" t="s">
        <v>24</v>
      </c>
      <c r="B17" s="47" t="s">
        <v>265</v>
      </c>
      <c r="C17" s="51">
        <f>SUM(C18:C21)</f>
        <v>0</v>
      </c>
      <c r="D17" s="119"/>
      <c r="E17" s="52">
        <f t="shared" ref="E17" si="3">SUM(E18:E21)</f>
        <v>0</v>
      </c>
      <c r="F17" s="53"/>
      <c r="G17" s="54"/>
      <c r="H17" s="55"/>
      <c r="I17" s="54"/>
      <c r="J17" s="123"/>
      <c r="K17" s="54"/>
      <c r="L17" s="53"/>
      <c r="M17" s="54"/>
      <c r="N17" s="54"/>
      <c r="O17" s="52">
        <f>SUM(O18:O21)</f>
        <v>0</v>
      </c>
      <c r="P17" s="119"/>
      <c r="Q17" s="52">
        <f t="shared" ref="Q17" si="4">SUM(Q18:Q21)</f>
        <v>0</v>
      </c>
    </row>
    <row r="18" spans="1:17" x14ac:dyDescent="0.25">
      <c r="A18" s="15" t="s">
        <v>26</v>
      </c>
      <c r="B18" s="27" t="s">
        <v>266</v>
      </c>
      <c r="C18" s="57"/>
      <c r="D18" s="75"/>
      <c r="E18" s="58"/>
      <c r="F18" s="53"/>
      <c r="G18" s="54"/>
      <c r="H18" s="55"/>
      <c r="I18" s="59">
        <v>0.5</v>
      </c>
      <c r="J18" s="121"/>
      <c r="K18" s="59">
        <v>0.5</v>
      </c>
      <c r="L18" s="53"/>
      <c r="M18" s="54"/>
      <c r="N18" s="54"/>
      <c r="O18" s="60">
        <f t="shared" ref="O18:Q21" si="5">+C18*I18</f>
        <v>0</v>
      </c>
      <c r="P18" s="122"/>
      <c r="Q18" s="61">
        <f t="shared" si="5"/>
        <v>0</v>
      </c>
    </row>
    <row r="19" spans="1:17" x14ac:dyDescent="0.25">
      <c r="A19" s="15" t="s">
        <v>28</v>
      </c>
      <c r="B19" s="27" t="s">
        <v>267</v>
      </c>
      <c r="C19" s="57"/>
      <c r="D19" s="75"/>
      <c r="E19" s="58"/>
      <c r="F19" s="53"/>
      <c r="G19" s="54"/>
      <c r="H19" s="55"/>
      <c r="I19" s="59">
        <v>0.5</v>
      </c>
      <c r="J19" s="121"/>
      <c r="K19" s="59">
        <v>0.5</v>
      </c>
      <c r="L19" s="53"/>
      <c r="M19" s="54"/>
      <c r="N19" s="54"/>
      <c r="O19" s="60">
        <f t="shared" si="5"/>
        <v>0</v>
      </c>
      <c r="P19" s="122"/>
      <c r="Q19" s="61">
        <f t="shared" si="5"/>
        <v>0</v>
      </c>
    </row>
    <row r="20" spans="1:17" x14ac:dyDescent="0.25">
      <c r="A20" s="15" t="s">
        <v>30</v>
      </c>
      <c r="B20" s="27" t="s">
        <v>268</v>
      </c>
      <c r="C20" s="57"/>
      <c r="D20" s="75"/>
      <c r="E20" s="58"/>
      <c r="F20" s="53"/>
      <c r="G20" s="54"/>
      <c r="H20" s="55"/>
      <c r="I20" s="59">
        <v>0.5</v>
      </c>
      <c r="J20" s="121"/>
      <c r="K20" s="59">
        <v>0.5</v>
      </c>
      <c r="L20" s="53"/>
      <c r="M20" s="54"/>
      <c r="N20" s="54"/>
      <c r="O20" s="60">
        <f t="shared" si="5"/>
        <v>0</v>
      </c>
      <c r="P20" s="122"/>
      <c r="Q20" s="61">
        <f t="shared" si="5"/>
        <v>0</v>
      </c>
    </row>
    <row r="21" spans="1:17" x14ac:dyDescent="0.25">
      <c r="A21" s="15" t="s">
        <v>32</v>
      </c>
      <c r="B21" s="27" t="s">
        <v>269</v>
      </c>
      <c r="C21" s="57"/>
      <c r="D21" s="75"/>
      <c r="E21" s="58"/>
      <c r="F21" s="53"/>
      <c r="G21" s="54"/>
      <c r="H21" s="55"/>
      <c r="I21" s="59">
        <v>0.5</v>
      </c>
      <c r="J21" s="121"/>
      <c r="K21" s="59">
        <v>0.5</v>
      </c>
      <c r="L21" s="53"/>
      <c r="M21" s="54"/>
      <c r="N21" s="54"/>
      <c r="O21" s="60">
        <f t="shared" si="5"/>
        <v>0</v>
      </c>
      <c r="P21" s="122"/>
      <c r="Q21" s="61">
        <f t="shared" si="5"/>
        <v>0</v>
      </c>
    </row>
    <row r="22" spans="1:17" x14ac:dyDescent="0.25">
      <c r="A22" s="15">
        <v>100</v>
      </c>
      <c r="B22" s="47" t="s">
        <v>270</v>
      </c>
      <c r="C22" s="51">
        <f t="shared" ref="C22:E23" si="6">SUM(C23:C26)</f>
        <v>0</v>
      </c>
      <c r="D22" s="119"/>
      <c r="E22" s="52">
        <f t="shared" si="6"/>
        <v>0</v>
      </c>
      <c r="F22" s="53"/>
      <c r="G22" s="54"/>
      <c r="H22" s="55"/>
      <c r="I22" s="54"/>
      <c r="J22" s="123"/>
      <c r="K22" s="54"/>
      <c r="L22" s="53"/>
      <c r="M22" s="54"/>
      <c r="N22" s="54"/>
      <c r="O22" s="52">
        <f>SUM(O23:O26)</f>
        <v>0</v>
      </c>
      <c r="P22" s="119"/>
      <c r="Q22" s="52">
        <f t="shared" ref="Q22:Q23" si="7">SUM(Q23:Q26)</f>
        <v>0</v>
      </c>
    </row>
    <row r="23" spans="1:17" x14ac:dyDescent="0.25">
      <c r="A23" s="15">
        <v>110</v>
      </c>
      <c r="B23" s="47" t="s">
        <v>271</v>
      </c>
      <c r="C23" s="51">
        <f t="shared" si="6"/>
        <v>0</v>
      </c>
      <c r="D23" s="119"/>
      <c r="E23" s="52">
        <f t="shared" si="6"/>
        <v>0</v>
      </c>
      <c r="F23" s="53"/>
      <c r="G23" s="54"/>
      <c r="H23" s="55"/>
      <c r="I23" s="54"/>
      <c r="J23" s="123"/>
      <c r="K23" s="54"/>
      <c r="L23" s="53"/>
      <c r="M23" s="54"/>
      <c r="N23" s="54"/>
      <c r="O23" s="52">
        <f t="shared" ref="O23" si="8">SUM(O24:O27)</f>
        <v>0</v>
      </c>
      <c r="P23" s="119"/>
      <c r="Q23" s="52">
        <f t="shared" si="7"/>
        <v>0</v>
      </c>
    </row>
    <row r="24" spans="1:17" x14ac:dyDescent="0.25">
      <c r="A24" s="15">
        <v>120</v>
      </c>
      <c r="B24" s="27" t="s">
        <v>272</v>
      </c>
      <c r="C24" s="57"/>
      <c r="D24" s="75"/>
      <c r="E24" s="58"/>
      <c r="F24" s="53"/>
      <c r="G24" s="54"/>
      <c r="H24" s="55"/>
      <c r="I24" s="59"/>
      <c r="J24" s="121"/>
      <c r="K24" s="59"/>
      <c r="L24" s="53"/>
      <c r="M24" s="54"/>
      <c r="N24" s="54"/>
      <c r="O24" s="60">
        <f t="shared" ref="O24:Q25" si="9">+C24*I24</f>
        <v>0</v>
      </c>
      <c r="P24" s="122"/>
      <c r="Q24" s="61">
        <f t="shared" si="9"/>
        <v>0</v>
      </c>
    </row>
    <row r="25" spans="1:17" x14ac:dyDescent="0.25">
      <c r="A25" s="15">
        <v>130</v>
      </c>
      <c r="B25" s="27" t="s">
        <v>273</v>
      </c>
      <c r="C25" s="57"/>
      <c r="D25" s="75"/>
      <c r="E25" s="58"/>
      <c r="F25" s="53"/>
      <c r="G25" s="54"/>
      <c r="H25" s="55"/>
      <c r="I25" s="59">
        <v>0.05</v>
      </c>
      <c r="J25" s="121"/>
      <c r="K25" s="59">
        <v>0.05</v>
      </c>
      <c r="L25" s="53"/>
      <c r="M25" s="54"/>
      <c r="N25" s="54"/>
      <c r="O25" s="60">
        <f t="shared" si="9"/>
        <v>0</v>
      </c>
      <c r="P25" s="122"/>
      <c r="Q25" s="61">
        <f t="shared" si="9"/>
        <v>0</v>
      </c>
    </row>
    <row r="26" spans="1:17" x14ac:dyDescent="0.25">
      <c r="A26" s="15">
        <v>140</v>
      </c>
      <c r="B26" s="47" t="s">
        <v>274</v>
      </c>
      <c r="C26" s="51">
        <f>SUM(C27,C28)</f>
        <v>0</v>
      </c>
      <c r="D26" s="119"/>
      <c r="E26" s="52">
        <f>SUM(E27,E28)</f>
        <v>0</v>
      </c>
      <c r="F26" s="53"/>
      <c r="G26" s="54"/>
      <c r="H26" s="55"/>
      <c r="I26" s="54"/>
      <c r="J26" s="123"/>
      <c r="K26" s="54"/>
      <c r="L26" s="53"/>
      <c r="M26" s="54"/>
      <c r="N26" s="54"/>
      <c r="O26" s="52">
        <f>SUM(O27,O28)</f>
        <v>0</v>
      </c>
      <c r="P26" s="119"/>
      <c r="Q26" s="52">
        <f>SUM(Q27,Q28)</f>
        <v>0</v>
      </c>
    </row>
    <row r="27" spans="1:17" x14ac:dyDescent="0.25">
      <c r="A27" s="15">
        <v>150</v>
      </c>
      <c r="B27" s="27" t="s">
        <v>275</v>
      </c>
      <c r="C27" s="62"/>
      <c r="D27" s="122"/>
      <c r="E27" s="61"/>
      <c r="F27" s="54"/>
      <c r="G27" s="54"/>
      <c r="H27" s="55"/>
      <c r="I27" s="59">
        <v>1</v>
      </c>
      <c r="J27" s="121"/>
      <c r="K27" s="59">
        <v>1</v>
      </c>
      <c r="L27" s="53"/>
      <c r="M27" s="54"/>
      <c r="N27" s="54"/>
      <c r="O27" s="60">
        <f t="shared" ref="O27:Q33" si="10">+C27*I27</f>
        <v>0</v>
      </c>
      <c r="P27" s="122"/>
      <c r="Q27" s="61">
        <f t="shared" si="10"/>
        <v>0</v>
      </c>
    </row>
    <row r="28" spans="1:17" x14ac:dyDescent="0.25">
      <c r="A28" s="15">
        <v>160</v>
      </c>
      <c r="B28" s="27" t="s">
        <v>276</v>
      </c>
      <c r="C28" s="28"/>
      <c r="D28" s="124"/>
      <c r="E28" s="63"/>
      <c r="F28" s="54"/>
      <c r="G28" s="54"/>
      <c r="H28" s="55"/>
      <c r="I28" s="59">
        <v>1</v>
      </c>
      <c r="J28" s="121"/>
      <c r="K28" s="59">
        <v>1</v>
      </c>
      <c r="L28" s="53"/>
      <c r="M28" s="54"/>
      <c r="N28" s="54"/>
      <c r="O28" s="60">
        <f t="shared" si="10"/>
        <v>0</v>
      </c>
      <c r="P28" s="122"/>
      <c r="Q28" s="61">
        <f t="shared" si="10"/>
        <v>0</v>
      </c>
    </row>
    <row r="29" spans="1:17" x14ac:dyDescent="0.25">
      <c r="A29" s="15">
        <v>170</v>
      </c>
      <c r="B29" s="27" t="s">
        <v>277</v>
      </c>
      <c r="C29" s="27"/>
      <c r="D29" s="124"/>
      <c r="E29" s="63"/>
      <c r="F29" s="54"/>
      <c r="G29" s="54"/>
      <c r="H29" s="55"/>
      <c r="I29" s="59">
        <v>1</v>
      </c>
      <c r="J29" s="121"/>
      <c r="K29" s="59">
        <v>1</v>
      </c>
      <c r="L29" s="53"/>
      <c r="M29" s="54"/>
      <c r="N29" s="54"/>
      <c r="O29" s="60">
        <f t="shared" si="10"/>
        <v>0</v>
      </c>
      <c r="P29" s="122"/>
      <c r="Q29" s="61">
        <f t="shared" si="10"/>
        <v>0</v>
      </c>
    </row>
    <row r="30" spans="1:17" x14ac:dyDescent="0.25">
      <c r="A30" s="15">
        <v>180</v>
      </c>
      <c r="B30" s="27" t="s">
        <v>278</v>
      </c>
      <c r="C30" s="27"/>
      <c r="D30" s="124"/>
      <c r="E30" s="63"/>
      <c r="F30" s="54"/>
      <c r="G30" s="54"/>
      <c r="H30" s="55"/>
      <c r="I30" s="59">
        <v>1</v>
      </c>
      <c r="J30" s="121"/>
      <c r="K30" s="59">
        <v>1</v>
      </c>
      <c r="L30" s="53"/>
      <c r="M30" s="54"/>
      <c r="N30" s="54"/>
      <c r="O30" s="60">
        <f t="shared" si="10"/>
        <v>0</v>
      </c>
      <c r="P30" s="122"/>
      <c r="Q30" s="61">
        <f t="shared" si="10"/>
        <v>0</v>
      </c>
    </row>
    <row r="31" spans="1:17" x14ac:dyDescent="0.25">
      <c r="A31" s="15">
        <v>190</v>
      </c>
      <c r="B31" s="27" t="s">
        <v>279</v>
      </c>
      <c r="C31" s="27"/>
      <c r="D31" s="124"/>
      <c r="E31" s="63"/>
      <c r="F31" s="54"/>
      <c r="G31" s="54"/>
      <c r="H31" s="55"/>
      <c r="I31" s="59">
        <v>1</v>
      </c>
      <c r="J31" s="121"/>
      <c r="K31" s="59">
        <v>1</v>
      </c>
      <c r="L31" s="53"/>
      <c r="M31" s="54"/>
      <c r="N31" s="54"/>
      <c r="O31" s="60">
        <f t="shared" si="10"/>
        <v>0</v>
      </c>
      <c r="P31" s="122"/>
      <c r="Q31" s="61">
        <f t="shared" si="10"/>
        <v>0</v>
      </c>
    </row>
    <row r="32" spans="1:17" x14ac:dyDescent="0.25">
      <c r="A32" s="15">
        <v>200</v>
      </c>
      <c r="B32" s="27" t="s">
        <v>280</v>
      </c>
      <c r="C32" s="27"/>
      <c r="D32" s="124"/>
      <c r="E32" s="63"/>
      <c r="F32" s="54"/>
      <c r="G32" s="54"/>
      <c r="H32" s="55"/>
      <c r="I32" s="59">
        <v>0.2</v>
      </c>
      <c r="J32" s="121"/>
      <c r="K32" s="59">
        <v>0.2</v>
      </c>
      <c r="L32" s="53"/>
      <c r="M32" s="54"/>
      <c r="N32" s="54"/>
      <c r="O32" s="60">
        <f t="shared" si="10"/>
        <v>0</v>
      </c>
      <c r="P32" s="122"/>
      <c r="Q32" s="61">
        <f t="shared" si="10"/>
        <v>0</v>
      </c>
    </row>
    <row r="33" spans="1:17" x14ac:dyDescent="0.25">
      <c r="A33" s="15">
        <v>210</v>
      </c>
      <c r="B33" s="27" t="s">
        <v>281</v>
      </c>
      <c r="C33" s="27"/>
      <c r="D33" s="124"/>
      <c r="E33" s="63"/>
      <c r="F33" s="54"/>
      <c r="G33" s="54"/>
      <c r="H33" s="55"/>
      <c r="I33" s="59">
        <v>1</v>
      </c>
      <c r="J33" s="121"/>
      <c r="K33" s="59">
        <v>1</v>
      </c>
      <c r="L33" s="53"/>
      <c r="M33" s="54"/>
      <c r="N33" s="54"/>
      <c r="O33" s="60">
        <f t="shared" si="10"/>
        <v>0</v>
      </c>
      <c r="P33" s="122"/>
      <c r="Q33" s="61">
        <f t="shared" si="10"/>
        <v>0</v>
      </c>
    </row>
    <row r="34" spans="1:17" x14ac:dyDescent="0.25">
      <c r="A34" s="15">
        <v>220</v>
      </c>
      <c r="B34" s="27" t="s">
        <v>282</v>
      </c>
      <c r="C34" s="26"/>
      <c r="D34" s="123"/>
      <c r="E34" s="54"/>
      <c r="F34" s="54"/>
      <c r="G34" s="54"/>
      <c r="H34" s="55"/>
      <c r="I34" s="54"/>
      <c r="J34" s="123"/>
      <c r="K34" s="54"/>
      <c r="L34" s="53"/>
      <c r="M34" s="54"/>
      <c r="N34" s="54"/>
      <c r="O34" s="54"/>
      <c r="P34" s="123"/>
      <c r="Q34" s="54"/>
    </row>
    <row r="35" spans="1:17" x14ac:dyDescent="0.25">
      <c r="A35" s="15">
        <v>230</v>
      </c>
      <c r="B35" s="27" t="s">
        <v>283</v>
      </c>
      <c r="C35" s="27"/>
      <c r="D35" s="124"/>
      <c r="E35" s="63"/>
      <c r="F35" s="54"/>
      <c r="G35" s="54"/>
      <c r="H35" s="55"/>
      <c r="I35" s="59">
        <v>1</v>
      </c>
      <c r="J35" s="121"/>
      <c r="K35" s="59">
        <v>1</v>
      </c>
      <c r="L35" s="53"/>
      <c r="M35" s="54"/>
      <c r="N35" s="54"/>
      <c r="O35" s="60">
        <f t="shared" ref="O35:Q36" si="11">+C35*I35</f>
        <v>0</v>
      </c>
      <c r="P35" s="122"/>
      <c r="Q35" s="61">
        <f t="shared" si="11"/>
        <v>0</v>
      </c>
    </row>
    <row r="36" spans="1:17" x14ac:dyDescent="0.25">
      <c r="A36" s="15">
        <v>240</v>
      </c>
      <c r="B36" s="27" t="s">
        <v>284</v>
      </c>
      <c r="C36" s="27"/>
      <c r="D36" s="124"/>
      <c r="E36" s="63"/>
      <c r="F36" s="54"/>
      <c r="G36" s="54"/>
      <c r="H36" s="55"/>
      <c r="I36" s="59">
        <v>1</v>
      </c>
      <c r="J36" s="121"/>
      <c r="K36" s="59">
        <v>1</v>
      </c>
      <c r="L36" s="53"/>
      <c r="M36" s="54"/>
      <c r="N36" s="54"/>
      <c r="O36" s="60">
        <f t="shared" si="11"/>
        <v>0</v>
      </c>
      <c r="P36" s="122"/>
      <c r="Q36" s="61">
        <f t="shared" si="11"/>
        <v>0</v>
      </c>
    </row>
    <row r="37" spans="1:17" x14ac:dyDescent="0.25">
      <c r="A37" s="15">
        <v>250</v>
      </c>
      <c r="B37" s="27" t="s">
        <v>285</v>
      </c>
      <c r="C37" s="134"/>
      <c r="D37" s="123"/>
      <c r="E37" s="135"/>
      <c r="F37" s="54"/>
      <c r="G37" s="54"/>
      <c r="H37" s="55"/>
      <c r="I37" s="150"/>
      <c r="J37" s="124"/>
      <c r="K37" s="150"/>
      <c r="L37" s="53"/>
      <c r="M37" s="54"/>
      <c r="N37" s="54"/>
      <c r="O37" s="135"/>
      <c r="P37" s="123"/>
      <c r="Q37" s="135"/>
    </row>
    <row r="38" spans="1:17" x14ac:dyDescent="0.25">
      <c r="A38" s="15">
        <v>260</v>
      </c>
      <c r="B38" s="27" t="s">
        <v>286</v>
      </c>
      <c r="C38" s="64"/>
      <c r="D38" s="125"/>
      <c r="E38" s="65"/>
      <c r="F38" s="54"/>
      <c r="G38" s="54"/>
      <c r="H38" s="55"/>
      <c r="I38" s="59">
        <v>1</v>
      </c>
      <c r="J38" s="121"/>
      <c r="K38" s="59">
        <v>1</v>
      </c>
      <c r="L38" s="53"/>
      <c r="M38" s="54"/>
      <c r="N38" s="54"/>
      <c r="O38" s="63"/>
      <c r="P38" s="124"/>
      <c r="Q38" s="63"/>
    </row>
    <row r="39" spans="1:17" x14ac:dyDescent="0.25">
      <c r="A39" s="15">
        <v>270</v>
      </c>
      <c r="B39" s="47" t="s">
        <v>287</v>
      </c>
      <c r="C39" s="51">
        <f>C40+C48+C49</f>
        <v>0</v>
      </c>
      <c r="D39" s="119"/>
      <c r="E39" s="52">
        <f t="shared" ref="E39" si="12">E40+E48+E49</f>
        <v>0</v>
      </c>
      <c r="F39" s="156"/>
      <c r="G39" s="157"/>
      <c r="H39" s="158"/>
      <c r="I39" s="54"/>
      <c r="J39" s="123"/>
      <c r="K39" s="54"/>
      <c r="L39" s="138"/>
      <c r="M39" s="124"/>
      <c r="N39" s="124"/>
      <c r="O39" s="52">
        <f>O40+O48+O49</f>
        <v>0</v>
      </c>
      <c r="P39" s="119"/>
      <c r="Q39" s="52">
        <f t="shared" ref="Q39" si="13">Q40+Q48+Q49</f>
        <v>0</v>
      </c>
    </row>
    <row r="40" spans="1:17" x14ac:dyDescent="0.25">
      <c r="A40" s="15">
        <v>280</v>
      </c>
      <c r="B40" s="47" t="s">
        <v>288</v>
      </c>
      <c r="C40" s="51">
        <f t="shared" ref="C40:H40" si="14">SUM(C41:C43,C45,C47)</f>
        <v>0</v>
      </c>
      <c r="D40" s="119"/>
      <c r="E40" s="52">
        <f t="shared" si="14"/>
        <v>0</v>
      </c>
      <c r="F40" s="67">
        <f t="shared" si="14"/>
        <v>0</v>
      </c>
      <c r="G40" s="139"/>
      <c r="H40" s="68">
        <f t="shared" si="14"/>
        <v>0</v>
      </c>
      <c r="I40" s="54"/>
      <c r="J40" s="123"/>
      <c r="K40" s="54"/>
      <c r="L40" s="66"/>
      <c r="M40" s="135"/>
      <c r="N40" s="63"/>
      <c r="O40" s="52">
        <f>SUM(O41:O43,O45,O47)</f>
        <v>0</v>
      </c>
      <c r="P40" s="119"/>
      <c r="Q40" s="52">
        <f>SUM(Q41:Q43,Q45,Q47)</f>
        <v>0</v>
      </c>
    </row>
    <row r="41" spans="1:17" x14ac:dyDescent="0.25">
      <c r="A41" s="15">
        <v>290</v>
      </c>
      <c r="B41" s="27" t="s">
        <v>289</v>
      </c>
      <c r="C41" s="57"/>
      <c r="D41" s="75"/>
      <c r="E41" s="58"/>
      <c r="F41" s="69"/>
      <c r="G41" s="140"/>
      <c r="H41" s="70"/>
      <c r="I41" s="59">
        <v>1</v>
      </c>
      <c r="J41" s="121"/>
      <c r="K41" s="59">
        <v>1</v>
      </c>
      <c r="L41" s="66"/>
      <c r="M41" s="135"/>
      <c r="N41" s="63"/>
      <c r="O41" s="60">
        <f t="shared" ref="O41:Q43" si="15">+C41*I41</f>
        <v>0</v>
      </c>
      <c r="P41" s="122"/>
      <c r="Q41" s="61">
        <f t="shared" si="15"/>
        <v>0</v>
      </c>
    </row>
    <row r="42" spans="1:17" x14ac:dyDescent="0.25">
      <c r="A42" s="15">
        <v>300</v>
      </c>
      <c r="B42" s="27" t="s">
        <v>205</v>
      </c>
      <c r="C42" s="57"/>
      <c r="D42" s="75"/>
      <c r="E42" s="58"/>
      <c r="F42" s="66"/>
      <c r="G42" s="135"/>
      <c r="H42" s="71"/>
      <c r="I42" s="59">
        <v>0.93</v>
      </c>
      <c r="J42" s="121"/>
      <c r="K42" s="59">
        <v>0.93</v>
      </c>
      <c r="L42" s="66"/>
      <c r="M42" s="135"/>
      <c r="N42" s="63"/>
      <c r="O42" s="60">
        <f t="shared" si="15"/>
        <v>0</v>
      </c>
      <c r="P42" s="122"/>
      <c r="Q42" s="61">
        <f t="shared" si="15"/>
        <v>0</v>
      </c>
    </row>
    <row r="43" spans="1:17" x14ac:dyDescent="0.25">
      <c r="A43" s="15">
        <v>310</v>
      </c>
      <c r="B43" s="27" t="s">
        <v>198</v>
      </c>
      <c r="C43" s="57"/>
      <c r="D43" s="75">
        <f>(D18+D24+D30+D36)-MIN(D18+D24+D30+D36,D42)</f>
        <v>0</v>
      </c>
      <c r="E43" s="58"/>
      <c r="F43" s="66"/>
      <c r="G43" s="135"/>
      <c r="H43" s="71"/>
      <c r="I43" s="59">
        <v>0.85</v>
      </c>
      <c r="J43" s="121"/>
      <c r="K43" s="59">
        <v>0.85</v>
      </c>
      <c r="L43" s="66"/>
      <c r="M43" s="135"/>
      <c r="N43" s="63"/>
      <c r="O43" s="60">
        <f t="shared" si="15"/>
        <v>0</v>
      </c>
      <c r="P43" s="122"/>
      <c r="Q43" s="61">
        <f t="shared" si="15"/>
        <v>0</v>
      </c>
    </row>
    <row r="44" spans="1:17" x14ac:dyDescent="0.25">
      <c r="A44" s="15">
        <v>320</v>
      </c>
      <c r="B44" s="27" t="s">
        <v>290</v>
      </c>
      <c r="C44" s="72"/>
      <c r="D44" s="73"/>
      <c r="E44" s="73"/>
      <c r="F44" s="53"/>
      <c r="G44" s="123"/>
      <c r="H44" s="55"/>
      <c r="I44" s="54"/>
      <c r="J44" s="123"/>
      <c r="K44" s="54"/>
      <c r="L44" s="53"/>
      <c r="M44" s="123"/>
      <c r="N44" s="54"/>
      <c r="O44" s="54"/>
      <c r="P44" s="123"/>
      <c r="Q44" s="54"/>
    </row>
    <row r="45" spans="1:17" x14ac:dyDescent="0.25">
      <c r="A45" s="15">
        <v>330</v>
      </c>
      <c r="B45" s="27" t="s">
        <v>291</v>
      </c>
      <c r="C45" s="57"/>
      <c r="D45" s="75"/>
      <c r="E45" s="58"/>
      <c r="F45" s="66"/>
      <c r="G45" s="150"/>
      <c r="H45" s="71"/>
      <c r="I45" s="59">
        <v>0.7</v>
      </c>
      <c r="J45" s="121"/>
      <c r="K45" s="59">
        <v>0.7</v>
      </c>
      <c r="L45" s="66"/>
      <c r="M45" s="150"/>
      <c r="N45" s="63"/>
      <c r="O45" s="60">
        <f t="shared" ref="O45:Q45" si="16">+C45*I45</f>
        <v>0</v>
      </c>
      <c r="P45" s="122"/>
      <c r="Q45" s="61">
        <f t="shared" si="16"/>
        <v>0</v>
      </c>
    </row>
    <row r="46" spans="1:17" x14ac:dyDescent="0.25">
      <c r="A46" s="15">
        <v>340</v>
      </c>
      <c r="B46" s="27" t="s">
        <v>292</v>
      </c>
      <c r="C46" s="74"/>
      <c r="D46" s="75"/>
      <c r="E46" s="73"/>
      <c r="F46" s="53"/>
      <c r="G46" s="123"/>
      <c r="H46" s="55"/>
      <c r="I46" s="54"/>
      <c r="J46" s="123"/>
      <c r="K46" s="54"/>
      <c r="L46" s="53"/>
      <c r="M46" s="123"/>
      <c r="N46" s="54"/>
      <c r="O46" s="54"/>
      <c r="P46" s="123"/>
      <c r="Q46" s="54"/>
    </row>
    <row r="47" spans="1:17" x14ac:dyDescent="0.25">
      <c r="A47" s="15">
        <v>350</v>
      </c>
      <c r="B47" s="27" t="s">
        <v>293</v>
      </c>
      <c r="C47" s="57"/>
      <c r="D47" s="75"/>
      <c r="E47" s="58"/>
      <c r="F47" s="66"/>
      <c r="G47" s="150"/>
      <c r="H47" s="71"/>
      <c r="I47" s="59">
        <v>0.5</v>
      </c>
      <c r="J47" s="121"/>
      <c r="K47" s="59">
        <v>0.5</v>
      </c>
      <c r="L47" s="66"/>
      <c r="M47" s="150"/>
      <c r="N47" s="63"/>
      <c r="O47" s="60">
        <f t="shared" ref="O47:Q47" si="17">+C47*I47</f>
        <v>0</v>
      </c>
      <c r="P47" s="122"/>
      <c r="Q47" s="61">
        <f t="shared" si="17"/>
        <v>0</v>
      </c>
    </row>
    <row r="48" spans="1:17" x14ac:dyDescent="0.25">
      <c r="A48" s="15">
        <v>360</v>
      </c>
      <c r="B48" s="27" t="s">
        <v>294</v>
      </c>
      <c r="C48" s="57"/>
      <c r="D48" s="75"/>
      <c r="E48" s="58"/>
      <c r="F48" s="138"/>
      <c r="G48" s="124"/>
      <c r="H48" s="141"/>
      <c r="I48" s="73"/>
      <c r="J48" s="73"/>
      <c r="K48" s="142"/>
      <c r="L48" s="138"/>
      <c r="M48" s="124"/>
      <c r="N48" s="124"/>
      <c r="O48" s="151"/>
      <c r="P48" s="122"/>
      <c r="Q48" s="122"/>
    </row>
    <row r="49" spans="1:17" x14ac:dyDescent="0.25">
      <c r="A49" s="15">
        <v>370</v>
      </c>
      <c r="B49" s="47" t="s">
        <v>295</v>
      </c>
      <c r="C49" s="51">
        <f>SUM(C50:C52)</f>
        <v>0</v>
      </c>
      <c r="D49" s="119"/>
      <c r="E49" s="52">
        <f t="shared" ref="E49" si="18">SUM(E50:E52)</f>
        <v>0</v>
      </c>
      <c r="F49" s="53"/>
      <c r="G49" s="54"/>
      <c r="H49" s="55"/>
      <c r="I49" s="54"/>
      <c r="J49" s="123"/>
      <c r="K49" s="54"/>
      <c r="L49" s="53"/>
      <c r="M49" s="54"/>
      <c r="N49" s="54"/>
      <c r="O49" s="52">
        <f>SUM(O50:O52)</f>
        <v>0</v>
      </c>
      <c r="P49" s="119"/>
      <c r="Q49" s="52">
        <f t="shared" ref="Q49" si="19">SUM(Q50:Q52)</f>
        <v>0</v>
      </c>
    </row>
    <row r="50" spans="1:17" x14ac:dyDescent="0.25">
      <c r="A50" s="15">
        <v>380</v>
      </c>
      <c r="B50" s="27" t="s">
        <v>296</v>
      </c>
      <c r="C50" s="62"/>
      <c r="D50" s="122"/>
      <c r="E50" s="61"/>
      <c r="F50" s="54"/>
      <c r="G50" s="54"/>
      <c r="H50" s="55"/>
      <c r="I50" s="59">
        <v>0.5</v>
      </c>
      <c r="J50" s="121"/>
      <c r="K50" s="59">
        <v>0.5</v>
      </c>
      <c r="L50" s="53"/>
      <c r="M50" s="54"/>
      <c r="N50" s="54"/>
      <c r="O50" s="60">
        <f t="shared" ref="O50:Q54" si="20">+C50*I50</f>
        <v>0</v>
      </c>
      <c r="P50" s="122"/>
      <c r="Q50" s="61">
        <f t="shared" si="20"/>
        <v>0</v>
      </c>
    </row>
    <row r="51" spans="1:17" x14ac:dyDescent="0.25">
      <c r="A51" s="15">
        <v>390</v>
      </c>
      <c r="B51" s="27" t="s">
        <v>297</v>
      </c>
      <c r="C51" s="27"/>
      <c r="D51" s="124"/>
      <c r="E51" s="63"/>
      <c r="F51" s="54"/>
      <c r="G51" s="54"/>
      <c r="H51" s="55"/>
      <c r="I51" s="59">
        <v>1</v>
      </c>
      <c r="J51" s="121"/>
      <c r="K51" s="59">
        <v>1</v>
      </c>
      <c r="L51" s="53"/>
      <c r="M51" s="54"/>
      <c r="N51" s="54"/>
      <c r="O51" s="60">
        <f t="shared" si="20"/>
        <v>0</v>
      </c>
      <c r="P51" s="122"/>
      <c r="Q51" s="61">
        <f t="shared" si="20"/>
        <v>0</v>
      </c>
    </row>
    <row r="52" spans="1:17" x14ac:dyDescent="0.25">
      <c r="A52" s="15">
        <v>400</v>
      </c>
      <c r="B52" s="27" t="s">
        <v>298</v>
      </c>
      <c r="C52" s="27"/>
      <c r="D52" s="124"/>
      <c r="E52" s="63"/>
      <c r="F52" s="54"/>
      <c r="G52" s="54"/>
      <c r="H52" s="55"/>
      <c r="I52" s="59">
        <v>1</v>
      </c>
      <c r="J52" s="121"/>
      <c r="K52" s="59">
        <v>1</v>
      </c>
      <c r="L52" s="53"/>
      <c r="M52" s="54"/>
      <c r="N52" s="54"/>
      <c r="O52" s="60">
        <f t="shared" si="20"/>
        <v>0</v>
      </c>
      <c r="P52" s="122"/>
      <c r="Q52" s="61">
        <f t="shared" si="20"/>
        <v>0</v>
      </c>
    </row>
    <row r="53" spans="1:17" x14ac:dyDescent="0.25">
      <c r="A53" s="15">
        <v>410</v>
      </c>
      <c r="B53" s="27" t="s">
        <v>299</v>
      </c>
      <c r="C53" s="126"/>
      <c r="D53" s="54"/>
      <c r="E53" s="124"/>
      <c r="F53" s="54"/>
      <c r="G53" s="54"/>
      <c r="H53" s="54"/>
      <c r="I53" s="143"/>
      <c r="J53" s="143"/>
      <c r="K53" s="143"/>
      <c r="L53" s="124"/>
      <c r="M53" s="54"/>
      <c r="N53" s="124"/>
      <c r="O53" s="60">
        <f t="shared" si="20"/>
        <v>0</v>
      </c>
      <c r="P53" s="122"/>
      <c r="Q53" s="61">
        <f t="shared" si="20"/>
        <v>0</v>
      </c>
    </row>
    <row r="54" spans="1:17" x14ac:dyDescent="0.25">
      <c r="A54" s="15">
        <v>420</v>
      </c>
      <c r="B54" s="27" t="s">
        <v>300</v>
      </c>
      <c r="C54" s="126"/>
      <c r="D54" s="123"/>
      <c r="E54" s="124"/>
      <c r="F54" s="124"/>
      <c r="G54" s="123"/>
      <c r="H54" s="124"/>
      <c r="I54" s="124"/>
      <c r="J54" s="123"/>
      <c r="K54" s="124"/>
      <c r="L54" s="124"/>
      <c r="M54" s="54"/>
      <c r="N54" s="124"/>
      <c r="O54" s="60">
        <f>+C54*I54</f>
        <v>0</v>
      </c>
      <c r="P54" s="122"/>
      <c r="Q54" s="61">
        <f t="shared" si="20"/>
        <v>0</v>
      </c>
    </row>
    <row r="55" spans="1:17" x14ac:dyDescent="0.25">
      <c r="A55" s="15">
        <v>430</v>
      </c>
      <c r="B55" s="27" t="s">
        <v>301</v>
      </c>
      <c r="C55" s="26"/>
      <c r="D55" s="54"/>
      <c r="E55" s="54"/>
      <c r="F55" s="54"/>
      <c r="G55" s="54"/>
      <c r="H55" s="54"/>
      <c r="I55" s="54"/>
      <c r="J55" s="123"/>
      <c r="K55" s="54"/>
      <c r="L55" s="54"/>
      <c r="M55" s="54"/>
      <c r="N55" s="54"/>
      <c r="O55" s="151"/>
      <c r="P55" s="54"/>
      <c r="Q55" s="122"/>
    </row>
    <row r="56" spans="1:17" x14ac:dyDescent="0.25">
      <c r="A56" s="169" t="s">
        <v>211</v>
      </c>
      <c r="B56" s="170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x14ac:dyDescent="0.25">
      <c r="A57" s="15">
        <v>440</v>
      </c>
      <c r="B57" s="27" t="s">
        <v>302</v>
      </c>
      <c r="C57" s="27"/>
      <c r="D57" s="1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x14ac:dyDescent="0.25">
      <c r="A58" s="15">
        <v>450</v>
      </c>
      <c r="B58" s="27" t="s">
        <v>303</v>
      </c>
      <c r="C58" s="27"/>
      <c r="D58" s="126"/>
      <c r="E58" s="27"/>
      <c r="F58" s="26"/>
      <c r="G58" s="26"/>
      <c r="H58" s="26"/>
      <c r="I58" s="27"/>
      <c r="J58" s="126"/>
      <c r="K58" s="134"/>
      <c r="L58" s="26"/>
      <c r="M58" s="26"/>
      <c r="N58" s="26"/>
      <c r="O58" s="27"/>
      <c r="P58" s="126"/>
      <c r="Q58" s="27"/>
    </row>
    <row r="59" spans="1:17" x14ac:dyDescent="0.25">
      <c r="A59" s="15">
        <v>460</v>
      </c>
      <c r="B59" s="47" t="s">
        <v>304</v>
      </c>
      <c r="C59" s="27"/>
      <c r="D59" s="26"/>
      <c r="E59" s="27"/>
      <c r="F59" s="126"/>
      <c r="G59" s="26"/>
      <c r="H59" s="126"/>
      <c r="I59" s="126"/>
      <c r="J59" s="26"/>
      <c r="K59" s="126"/>
      <c r="L59" s="126"/>
      <c r="M59" s="26"/>
      <c r="N59" s="126"/>
      <c r="O59" s="27"/>
      <c r="P59" s="26"/>
      <c r="Q59" s="27"/>
    </row>
    <row r="60" spans="1:17" x14ac:dyDescent="0.25">
      <c r="A60" s="15">
        <v>470</v>
      </c>
      <c r="B60" s="27" t="s">
        <v>263</v>
      </c>
      <c r="C60" s="27"/>
      <c r="D60" s="26"/>
      <c r="E60" s="27"/>
      <c r="F60" s="126"/>
      <c r="G60" s="26"/>
      <c r="H60" s="126"/>
      <c r="I60" s="27"/>
      <c r="J60" s="26"/>
      <c r="K60" s="27"/>
      <c r="L60" s="126"/>
      <c r="M60" s="26"/>
      <c r="N60" s="126"/>
      <c r="O60" s="27"/>
      <c r="P60" s="26"/>
      <c r="Q60" s="27"/>
    </row>
    <row r="61" spans="1:17" x14ac:dyDescent="0.25">
      <c r="A61" s="15">
        <v>480</v>
      </c>
      <c r="B61" s="27" t="s">
        <v>305</v>
      </c>
      <c r="C61" s="27"/>
      <c r="D61" s="26"/>
      <c r="E61" s="27"/>
      <c r="F61" s="126"/>
      <c r="G61" s="26"/>
      <c r="H61" s="126"/>
      <c r="I61" s="27"/>
      <c r="J61" s="26"/>
      <c r="K61" s="27"/>
      <c r="L61" s="126"/>
      <c r="M61" s="26"/>
      <c r="N61" s="126"/>
      <c r="O61" s="27"/>
      <c r="P61" s="26"/>
      <c r="Q61" s="27"/>
    </row>
    <row r="62" spans="1:17" x14ac:dyDescent="0.25">
      <c r="A62" s="15">
        <v>490</v>
      </c>
      <c r="B62" s="27" t="s">
        <v>306</v>
      </c>
      <c r="C62" s="27"/>
      <c r="D62" s="126"/>
      <c r="E62" s="27"/>
      <c r="F62" s="27"/>
      <c r="G62" s="134"/>
      <c r="H62" s="27"/>
      <c r="I62" s="27"/>
      <c r="J62" s="26"/>
      <c r="K62" s="27"/>
      <c r="L62" s="27"/>
      <c r="M62" s="134"/>
      <c r="N62" s="27"/>
      <c r="O62" s="27"/>
      <c r="P62" s="26"/>
      <c r="Q62" s="27"/>
    </row>
    <row r="63" spans="1:17" x14ac:dyDescent="0.25">
      <c r="A63" s="15">
        <v>500</v>
      </c>
      <c r="B63" s="27" t="s">
        <v>279</v>
      </c>
      <c r="C63" s="27"/>
      <c r="D63" s="26"/>
      <c r="E63" s="27"/>
      <c r="F63" s="126"/>
      <c r="G63" s="26"/>
      <c r="H63" s="126"/>
      <c r="I63" s="27"/>
      <c r="J63" s="26"/>
      <c r="K63" s="27"/>
      <c r="L63" s="126"/>
      <c r="M63" s="26"/>
      <c r="N63" s="126"/>
      <c r="O63" s="27"/>
      <c r="P63" s="26"/>
      <c r="Q63" s="27"/>
    </row>
    <row r="64" spans="1:17" x14ac:dyDescent="0.25">
      <c r="A64" s="15">
        <v>510</v>
      </c>
      <c r="B64" s="27" t="s">
        <v>307</v>
      </c>
      <c r="C64" s="27"/>
      <c r="D64" s="26"/>
      <c r="E64" s="27"/>
      <c r="F64" s="126"/>
      <c r="G64" s="26"/>
      <c r="H64" s="126"/>
      <c r="I64" s="27"/>
      <c r="J64" s="26"/>
      <c r="K64" s="27"/>
      <c r="L64" s="126"/>
      <c r="M64" s="26"/>
      <c r="N64" s="126"/>
      <c r="O64" s="27"/>
      <c r="P64" s="26"/>
      <c r="Q64" s="27"/>
    </row>
    <row r="65" spans="1:17" x14ac:dyDescent="0.25">
      <c r="A65" s="15">
        <v>520</v>
      </c>
      <c r="B65" s="27" t="s">
        <v>467</v>
      </c>
      <c r="C65" s="27"/>
      <c r="D65" s="26"/>
      <c r="E65" s="27"/>
      <c r="F65" s="126"/>
      <c r="G65" s="26"/>
      <c r="H65" s="126"/>
      <c r="I65" s="126"/>
      <c r="J65" s="26"/>
      <c r="K65" s="126"/>
      <c r="L65" s="126"/>
      <c r="M65" s="26"/>
      <c r="N65" s="126"/>
      <c r="O65" s="126"/>
      <c r="P65" s="26"/>
      <c r="Q65" s="126"/>
    </row>
    <row r="67" spans="1:17" s="1" customFormat="1" ht="12.75" x14ac:dyDescent="0.2">
      <c r="B67" s="76" t="s">
        <v>87</v>
      </c>
      <c r="C67" s="83"/>
    </row>
    <row r="68" spans="1:17" s="1" customFormat="1" ht="12.75" x14ac:dyDescent="0.2">
      <c r="B68" s="77" t="s">
        <v>88</v>
      </c>
      <c r="C68" s="83"/>
    </row>
    <row r="69" spans="1:17" s="1" customFormat="1" ht="12.75" x14ac:dyDescent="0.2">
      <c r="B69" s="78"/>
    </row>
    <row r="70" spans="1:17" s="1" customFormat="1" ht="12.75" x14ac:dyDescent="0.2">
      <c r="B70" s="76" t="s">
        <v>87</v>
      </c>
      <c r="C70" s="83"/>
    </row>
    <row r="71" spans="1:17" s="1" customFormat="1" ht="12.75" x14ac:dyDescent="0.2">
      <c r="B71" s="79" t="s">
        <v>88</v>
      </c>
      <c r="C71" s="83"/>
    </row>
  </sheetData>
  <sheetProtection formatCells="0" formatColumns="0" formatRows="0" insertColumns="0" insertRows="0" insertHyperlinks="0" deleteColumns="0" deleteRows="0" sort="0" autoFilter="0" pivotTables="0"/>
  <mergeCells count="12">
    <mergeCell ref="C4:E4"/>
    <mergeCell ref="D5:E5"/>
    <mergeCell ref="D6:E6"/>
    <mergeCell ref="D7:E7"/>
    <mergeCell ref="D8:E8"/>
    <mergeCell ref="F10:H10"/>
    <mergeCell ref="I10:K10"/>
    <mergeCell ref="L10:N10"/>
    <mergeCell ref="O10:Q10"/>
    <mergeCell ref="A56:Q56"/>
    <mergeCell ref="A10:B11"/>
    <mergeCell ref="C10:E10"/>
  </mergeCells>
  <hyperlinks>
    <hyperlink ref="C2" location="'Pregled obrazaca'!A1" display="Povratak na Pregled obrazaca"/>
  </hyperlinks>
  <pageMargins left="0.25" right="0.25" top="0.51" bottom="0.13" header="0.3" footer="0.17"/>
  <pageSetup paperSize="9" scale="4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zoomScale="73" zoomScaleNormal="73" workbookViewId="0">
      <selection activeCell="B16" sqref="B16"/>
    </sheetView>
  </sheetViews>
  <sheetFormatPr defaultColWidth="9.140625" defaultRowHeight="15" x14ac:dyDescent="0.25"/>
  <cols>
    <col min="1" max="1" width="9.42578125" style="91" customWidth="1"/>
    <col min="2" max="2" width="165.7109375" style="91" customWidth="1"/>
    <col min="3" max="3" width="12.5703125" style="91" customWidth="1"/>
    <col min="4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7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7" s="5" customFormat="1" x14ac:dyDescent="0.25">
      <c r="A4" s="80" t="s">
        <v>308</v>
      </c>
      <c r="B4" s="81"/>
      <c r="C4" s="177" t="s">
        <v>309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45.75" customHeight="1" x14ac:dyDescent="0.25">
      <c r="A10" s="181" t="s">
        <v>310</v>
      </c>
      <c r="B10" s="183"/>
      <c r="C10" s="192" t="s">
        <v>102</v>
      </c>
      <c r="D10" s="195"/>
      <c r="E10" s="196"/>
      <c r="F10" s="192" t="s">
        <v>248</v>
      </c>
      <c r="G10" s="195"/>
      <c r="H10" s="196"/>
      <c r="I10" s="192" t="s">
        <v>14</v>
      </c>
      <c r="J10" s="195"/>
      <c r="K10" s="196"/>
      <c r="L10" s="197" t="s">
        <v>249</v>
      </c>
      <c r="M10" s="198"/>
      <c r="N10" s="199"/>
      <c r="O10" s="192" t="s">
        <v>250</v>
      </c>
      <c r="P10" s="195"/>
      <c r="Q10" s="196"/>
    </row>
    <row r="11" spans="1:17" ht="69.95" customHeight="1" x14ac:dyDescent="0.25">
      <c r="A11" s="190"/>
      <c r="B11" s="191"/>
      <c r="C11" s="35" t="s">
        <v>251</v>
      </c>
      <c r="D11" s="35" t="s">
        <v>252</v>
      </c>
      <c r="E11" s="35" t="s">
        <v>253</v>
      </c>
      <c r="F11" s="35" t="s">
        <v>251</v>
      </c>
      <c r="G11" s="35" t="s">
        <v>252</v>
      </c>
      <c r="H11" s="35" t="s">
        <v>253</v>
      </c>
      <c r="I11" s="35" t="s">
        <v>251</v>
      </c>
      <c r="J11" s="35" t="s">
        <v>252</v>
      </c>
      <c r="K11" s="35" t="s">
        <v>253</v>
      </c>
      <c r="L11" s="35" t="s">
        <v>251</v>
      </c>
      <c r="M11" s="35" t="s">
        <v>252</v>
      </c>
      <c r="N11" s="35" t="s">
        <v>253</v>
      </c>
      <c r="O11" s="35" t="s">
        <v>251</v>
      </c>
      <c r="P11" s="35" t="s">
        <v>252</v>
      </c>
      <c r="Q11" s="35" t="s">
        <v>253</v>
      </c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30</v>
      </c>
      <c r="J12" s="15" t="s">
        <v>32</v>
      </c>
      <c r="K12" s="15" t="s">
        <v>254</v>
      </c>
      <c r="L12" s="15" t="s">
        <v>255</v>
      </c>
      <c r="M12" s="15" t="s">
        <v>256</v>
      </c>
      <c r="N12" s="15" t="s">
        <v>257</v>
      </c>
      <c r="O12" s="15" t="s">
        <v>258</v>
      </c>
      <c r="P12" s="15" t="s">
        <v>259</v>
      </c>
      <c r="Q12" s="15" t="s">
        <v>260</v>
      </c>
    </row>
    <row r="13" spans="1:17" x14ac:dyDescent="0.25">
      <c r="A13" s="15" t="s">
        <v>16</v>
      </c>
      <c r="B13" s="47" t="s">
        <v>261</v>
      </c>
      <c r="C13" s="51">
        <f>SUM(C14,C39)</f>
        <v>0</v>
      </c>
      <c r="D13" s="119"/>
      <c r="E13" s="52">
        <f t="shared" ref="E13" si="0">SUM(E14,E39)</f>
        <v>0</v>
      </c>
      <c r="F13" s="53"/>
      <c r="G13" s="54"/>
      <c r="H13" s="54"/>
      <c r="I13" s="54"/>
      <c r="J13" s="54"/>
      <c r="K13" s="54"/>
      <c r="L13" s="54"/>
      <c r="M13" s="54"/>
      <c r="N13" s="55"/>
      <c r="O13" s="56">
        <f>SUM(O14,O39,O53)-O54</f>
        <v>0</v>
      </c>
      <c r="P13" s="120"/>
      <c r="Q13" s="56">
        <f>SUM(Q14,Q39,Q53)-Q54</f>
        <v>0</v>
      </c>
    </row>
    <row r="14" spans="1:17" x14ac:dyDescent="0.25">
      <c r="A14" s="15" t="s">
        <v>20</v>
      </c>
      <c r="B14" s="47" t="s">
        <v>262</v>
      </c>
      <c r="C14" s="51">
        <f>SUM(C15,C22,C29:C33,C35,C36,C38)</f>
        <v>0</v>
      </c>
      <c r="D14" s="119"/>
      <c r="E14" s="52">
        <f>SUM(E15,E22,E29:E33,E35,E36,E38)</f>
        <v>0</v>
      </c>
      <c r="F14" s="53"/>
      <c r="G14" s="54"/>
      <c r="H14" s="54"/>
      <c r="I14" s="54"/>
      <c r="J14" s="54"/>
      <c r="K14" s="54"/>
      <c r="L14" s="54"/>
      <c r="M14" s="54"/>
      <c r="N14" s="55"/>
      <c r="O14" s="56">
        <f>SUM(O15,O22,O29:O33,O35,O36,O38)</f>
        <v>0</v>
      </c>
      <c r="P14" s="120"/>
      <c r="Q14" s="56">
        <f>SUM(Q15,Q22,Q29:Q33,Q35,Q36,Q38)</f>
        <v>0</v>
      </c>
    </row>
    <row r="15" spans="1:17" x14ac:dyDescent="0.25">
      <c r="A15" s="15" t="s">
        <v>17</v>
      </c>
      <c r="B15" s="47" t="s">
        <v>263</v>
      </c>
      <c r="C15" s="51">
        <f>SUM(C16,C17)</f>
        <v>0</v>
      </c>
      <c r="D15" s="119"/>
      <c r="E15" s="52">
        <f t="shared" ref="E15" si="1">SUM(E16,E17)</f>
        <v>0</v>
      </c>
      <c r="F15" s="53"/>
      <c r="G15" s="54"/>
      <c r="H15" s="54"/>
      <c r="I15" s="54"/>
      <c r="J15" s="54"/>
      <c r="K15" s="54"/>
      <c r="L15" s="54"/>
      <c r="M15" s="54"/>
      <c r="N15" s="55"/>
      <c r="O15" s="56">
        <f>SUM(O16,O17)</f>
        <v>0</v>
      </c>
      <c r="P15" s="120"/>
      <c r="Q15" s="56">
        <f t="shared" ref="Q15" si="2">SUM(Q16,Q17)</f>
        <v>0</v>
      </c>
    </row>
    <row r="16" spans="1:17" x14ac:dyDescent="0.25">
      <c r="A16" s="15" t="s">
        <v>18</v>
      </c>
      <c r="B16" s="27" t="s">
        <v>264</v>
      </c>
      <c r="C16" s="57"/>
      <c r="D16" s="75"/>
      <c r="E16" s="58"/>
      <c r="F16" s="53"/>
      <c r="G16" s="54"/>
      <c r="H16" s="55"/>
      <c r="I16" s="59">
        <v>1</v>
      </c>
      <c r="J16" s="121"/>
      <c r="K16" s="59">
        <v>1</v>
      </c>
      <c r="L16" s="53"/>
      <c r="M16" s="54"/>
      <c r="N16" s="54"/>
      <c r="O16" s="60">
        <f>+C16*I16</f>
        <v>0</v>
      </c>
      <c r="P16" s="122"/>
      <c r="Q16" s="61">
        <f>+E16*K16</f>
        <v>0</v>
      </c>
    </row>
    <row r="17" spans="1:17" x14ac:dyDescent="0.25">
      <c r="A17" s="15" t="s">
        <v>24</v>
      </c>
      <c r="B17" s="47" t="s">
        <v>265</v>
      </c>
      <c r="C17" s="51">
        <f>SUM(C18:C21)</f>
        <v>0</v>
      </c>
      <c r="D17" s="119"/>
      <c r="E17" s="52">
        <f t="shared" ref="E17" si="3">SUM(E18:E21)</f>
        <v>0</v>
      </c>
      <c r="F17" s="53"/>
      <c r="G17" s="54"/>
      <c r="H17" s="55"/>
      <c r="I17" s="54"/>
      <c r="J17" s="123"/>
      <c r="K17" s="54"/>
      <c r="L17" s="53"/>
      <c r="M17" s="54"/>
      <c r="N17" s="54"/>
      <c r="O17" s="52">
        <f>SUM(O18:O21)</f>
        <v>0</v>
      </c>
      <c r="P17" s="119"/>
      <c r="Q17" s="52">
        <f t="shared" ref="Q17" si="4">SUM(Q18:Q21)</f>
        <v>0</v>
      </c>
    </row>
    <row r="18" spans="1:17" x14ac:dyDescent="0.25">
      <c r="A18" s="15" t="s">
        <v>26</v>
      </c>
      <c r="B18" s="27" t="s">
        <v>266</v>
      </c>
      <c r="C18" s="57"/>
      <c r="D18" s="75"/>
      <c r="E18" s="58"/>
      <c r="F18" s="53"/>
      <c r="G18" s="54"/>
      <c r="H18" s="55"/>
      <c r="I18" s="59">
        <v>0.5</v>
      </c>
      <c r="J18" s="121"/>
      <c r="K18" s="59">
        <v>0.5</v>
      </c>
      <c r="L18" s="53"/>
      <c r="M18" s="54"/>
      <c r="N18" s="54"/>
      <c r="O18" s="60">
        <f t="shared" ref="O18:Q21" si="5">+C18*I18</f>
        <v>0</v>
      </c>
      <c r="P18" s="122"/>
      <c r="Q18" s="61">
        <f t="shared" si="5"/>
        <v>0</v>
      </c>
    </row>
    <row r="19" spans="1:17" x14ac:dyDescent="0.25">
      <c r="A19" s="15" t="s">
        <v>28</v>
      </c>
      <c r="B19" s="27" t="s">
        <v>267</v>
      </c>
      <c r="C19" s="57"/>
      <c r="D19" s="75"/>
      <c r="E19" s="58"/>
      <c r="F19" s="53"/>
      <c r="G19" s="54"/>
      <c r="H19" s="55"/>
      <c r="I19" s="59">
        <v>0.5</v>
      </c>
      <c r="J19" s="121"/>
      <c r="K19" s="59">
        <v>0.5</v>
      </c>
      <c r="L19" s="53"/>
      <c r="M19" s="54"/>
      <c r="N19" s="54"/>
      <c r="O19" s="60">
        <f t="shared" si="5"/>
        <v>0</v>
      </c>
      <c r="P19" s="122"/>
      <c r="Q19" s="61">
        <f t="shared" si="5"/>
        <v>0</v>
      </c>
    </row>
    <row r="20" spans="1:17" x14ac:dyDescent="0.25">
      <c r="A20" s="15" t="s">
        <v>30</v>
      </c>
      <c r="B20" s="27" t="s">
        <v>268</v>
      </c>
      <c r="C20" s="57"/>
      <c r="D20" s="75"/>
      <c r="E20" s="58"/>
      <c r="F20" s="53"/>
      <c r="G20" s="54"/>
      <c r="H20" s="55"/>
      <c r="I20" s="59">
        <v>0.5</v>
      </c>
      <c r="J20" s="121"/>
      <c r="K20" s="59">
        <v>0.5</v>
      </c>
      <c r="L20" s="53"/>
      <c r="M20" s="54"/>
      <c r="N20" s="54"/>
      <c r="O20" s="60">
        <f t="shared" si="5"/>
        <v>0</v>
      </c>
      <c r="P20" s="122"/>
      <c r="Q20" s="61">
        <f t="shared" si="5"/>
        <v>0</v>
      </c>
    </row>
    <row r="21" spans="1:17" x14ac:dyDescent="0.25">
      <c r="A21" s="15" t="s">
        <v>32</v>
      </c>
      <c r="B21" s="27" t="s">
        <v>269</v>
      </c>
      <c r="C21" s="57"/>
      <c r="D21" s="75"/>
      <c r="E21" s="58"/>
      <c r="F21" s="53"/>
      <c r="G21" s="54"/>
      <c r="H21" s="55"/>
      <c r="I21" s="59">
        <v>0.5</v>
      </c>
      <c r="J21" s="121"/>
      <c r="K21" s="59">
        <v>0.5</v>
      </c>
      <c r="L21" s="53"/>
      <c r="M21" s="54"/>
      <c r="N21" s="54"/>
      <c r="O21" s="60">
        <f t="shared" si="5"/>
        <v>0</v>
      </c>
      <c r="P21" s="122"/>
      <c r="Q21" s="61">
        <f t="shared" si="5"/>
        <v>0</v>
      </c>
    </row>
    <row r="22" spans="1:17" x14ac:dyDescent="0.25">
      <c r="A22" s="15">
        <v>100</v>
      </c>
      <c r="B22" s="47" t="s">
        <v>270</v>
      </c>
      <c r="C22" s="51">
        <f t="shared" ref="C22:E23" si="6">SUM(C23:C26)</f>
        <v>0</v>
      </c>
      <c r="D22" s="119"/>
      <c r="E22" s="52">
        <f t="shared" si="6"/>
        <v>0</v>
      </c>
      <c r="F22" s="53"/>
      <c r="G22" s="54"/>
      <c r="H22" s="55"/>
      <c r="I22" s="54"/>
      <c r="J22" s="123"/>
      <c r="K22" s="54"/>
      <c r="L22" s="53"/>
      <c r="M22" s="54"/>
      <c r="N22" s="54"/>
      <c r="O22" s="52">
        <f>SUM(O23:O26)</f>
        <v>0</v>
      </c>
      <c r="P22" s="119"/>
      <c r="Q22" s="52">
        <f t="shared" ref="Q22:Q23" si="7">SUM(Q23:Q26)</f>
        <v>0</v>
      </c>
    </row>
    <row r="23" spans="1:17" x14ac:dyDescent="0.25">
      <c r="A23" s="15">
        <v>110</v>
      </c>
      <c r="B23" s="47" t="s">
        <v>271</v>
      </c>
      <c r="C23" s="51">
        <f t="shared" si="6"/>
        <v>0</v>
      </c>
      <c r="D23" s="119"/>
      <c r="E23" s="52">
        <f t="shared" si="6"/>
        <v>0</v>
      </c>
      <c r="F23" s="53"/>
      <c r="G23" s="54"/>
      <c r="H23" s="55"/>
      <c r="I23" s="54"/>
      <c r="J23" s="123"/>
      <c r="K23" s="54"/>
      <c r="L23" s="53"/>
      <c r="M23" s="54"/>
      <c r="N23" s="54"/>
      <c r="O23" s="52">
        <f t="shared" ref="O23" si="8">SUM(O24:O27)</f>
        <v>0</v>
      </c>
      <c r="P23" s="119"/>
      <c r="Q23" s="52">
        <f t="shared" si="7"/>
        <v>0</v>
      </c>
    </row>
    <row r="24" spans="1:17" x14ac:dyDescent="0.25">
      <c r="A24" s="15">
        <v>120</v>
      </c>
      <c r="B24" s="27" t="s">
        <v>272</v>
      </c>
      <c r="C24" s="57"/>
      <c r="D24" s="75"/>
      <c r="E24" s="58"/>
      <c r="F24" s="53"/>
      <c r="G24" s="54"/>
      <c r="H24" s="55"/>
      <c r="I24" s="59"/>
      <c r="J24" s="121"/>
      <c r="K24" s="59"/>
      <c r="L24" s="53"/>
      <c r="M24" s="54"/>
      <c r="N24" s="54"/>
      <c r="O24" s="60">
        <f t="shared" ref="O24:Q25" si="9">+C24*I24</f>
        <v>0</v>
      </c>
      <c r="P24" s="122"/>
      <c r="Q24" s="61">
        <f t="shared" si="9"/>
        <v>0</v>
      </c>
    </row>
    <row r="25" spans="1:17" x14ac:dyDescent="0.25">
      <c r="A25" s="15">
        <v>130</v>
      </c>
      <c r="B25" s="27" t="s">
        <v>273</v>
      </c>
      <c r="C25" s="57"/>
      <c r="D25" s="75"/>
      <c r="E25" s="58"/>
      <c r="F25" s="53"/>
      <c r="G25" s="54"/>
      <c r="H25" s="55"/>
      <c r="I25" s="59">
        <v>0.05</v>
      </c>
      <c r="J25" s="121"/>
      <c r="K25" s="59">
        <v>0.05</v>
      </c>
      <c r="L25" s="53"/>
      <c r="M25" s="54"/>
      <c r="N25" s="54"/>
      <c r="O25" s="60">
        <f t="shared" si="9"/>
        <v>0</v>
      </c>
      <c r="P25" s="122"/>
      <c r="Q25" s="61">
        <f t="shared" si="9"/>
        <v>0</v>
      </c>
    </row>
    <row r="26" spans="1:17" x14ac:dyDescent="0.25">
      <c r="A26" s="15">
        <v>140</v>
      </c>
      <c r="B26" s="47" t="s">
        <v>274</v>
      </c>
      <c r="C26" s="51">
        <f>SUM(C27,C28)</f>
        <v>0</v>
      </c>
      <c r="D26" s="119"/>
      <c r="E26" s="52">
        <f>SUM(E27,E28)</f>
        <v>0</v>
      </c>
      <c r="F26" s="53"/>
      <c r="G26" s="54"/>
      <c r="H26" s="55"/>
      <c r="I26" s="54"/>
      <c r="J26" s="123"/>
      <c r="K26" s="54"/>
      <c r="L26" s="53"/>
      <c r="M26" s="54"/>
      <c r="N26" s="54"/>
      <c r="O26" s="52">
        <f>SUM(O27,O28)</f>
        <v>0</v>
      </c>
      <c r="P26" s="119"/>
      <c r="Q26" s="52">
        <f>SUM(Q27,Q28)</f>
        <v>0</v>
      </c>
    </row>
    <row r="27" spans="1:17" x14ac:dyDescent="0.25">
      <c r="A27" s="15">
        <v>150</v>
      </c>
      <c r="B27" s="27" t="s">
        <v>275</v>
      </c>
      <c r="C27" s="62"/>
      <c r="D27" s="122"/>
      <c r="E27" s="61"/>
      <c r="F27" s="54"/>
      <c r="G27" s="54"/>
      <c r="H27" s="55"/>
      <c r="I27" s="59">
        <v>1</v>
      </c>
      <c r="J27" s="121"/>
      <c r="K27" s="59">
        <v>1</v>
      </c>
      <c r="L27" s="53"/>
      <c r="M27" s="54"/>
      <c r="N27" s="54"/>
      <c r="O27" s="60">
        <f t="shared" ref="O27:Q33" si="10">+C27*I27</f>
        <v>0</v>
      </c>
      <c r="P27" s="122"/>
      <c r="Q27" s="61">
        <f t="shared" si="10"/>
        <v>0</v>
      </c>
    </row>
    <row r="28" spans="1:17" x14ac:dyDescent="0.25">
      <c r="A28" s="15">
        <v>160</v>
      </c>
      <c r="B28" s="27" t="s">
        <v>276</v>
      </c>
      <c r="C28" s="28"/>
      <c r="D28" s="124"/>
      <c r="E28" s="63"/>
      <c r="F28" s="54"/>
      <c r="G28" s="54"/>
      <c r="H28" s="55"/>
      <c r="I28" s="59">
        <v>1</v>
      </c>
      <c r="J28" s="121"/>
      <c r="K28" s="59">
        <v>1</v>
      </c>
      <c r="L28" s="53"/>
      <c r="M28" s="54"/>
      <c r="N28" s="54"/>
      <c r="O28" s="60">
        <f t="shared" si="10"/>
        <v>0</v>
      </c>
      <c r="P28" s="122"/>
      <c r="Q28" s="61">
        <f t="shared" si="10"/>
        <v>0</v>
      </c>
    </row>
    <row r="29" spans="1:17" x14ac:dyDescent="0.25">
      <c r="A29" s="15">
        <v>170</v>
      </c>
      <c r="B29" s="27" t="s">
        <v>277</v>
      </c>
      <c r="C29" s="27"/>
      <c r="D29" s="124"/>
      <c r="E29" s="63"/>
      <c r="F29" s="54"/>
      <c r="G29" s="54"/>
      <c r="H29" s="55"/>
      <c r="I29" s="59">
        <v>1</v>
      </c>
      <c r="J29" s="121"/>
      <c r="K29" s="59">
        <v>1</v>
      </c>
      <c r="L29" s="53"/>
      <c r="M29" s="54"/>
      <c r="N29" s="54"/>
      <c r="O29" s="60">
        <f t="shared" si="10"/>
        <v>0</v>
      </c>
      <c r="P29" s="122"/>
      <c r="Q29" s="61">
        <f t="shared" si="10"/>
        <v>0</v>
      </c>
    </row>
    <row r="30" spans="1:17" x14ac:dyDescent="0.25">
      <c r="A30" s="15">
        <v>180</v>
      </c>
      <c r="B30" s="27" t="s">
        <v>278</v>
      </c>
      <c r="C30" s="27"/>
      <c r="D30" s="124"/>
      <c r="E30" s="63"/>
      <c r="F30" s="54"/>
      <c r="G30" s="54"/>
      <c r="H30" s="55"/>
      <c r="I30" s="59">
        <v>1</v>
      </c>
      <c r="J30" s="121"/>
      <c r="K30" s="59">
        <v>1</v>
      </c>
      <c r="L30" s="53"/>
      <c r="M30" s="54"/>
      <c r="N30" s="54"/>
      <c r="O30" s="60">
        <f t="shared" si="10"/>
        <v>0</v>
      </c>
      <c r="P30" s="122"/>
      <c r="Q30" s="61">
        <f t="shared" si="10"/>
        <v>0</v>
      </c>
    </row>
    <row r="31" spans="1:17" x14ac:dyDescent="0.25">
      <c r="A31" s="15">
        <v>190</v>
      </c>
      <c r="B31" s="27" t="s">
        <v>279</v>
      </c>
      <c r="C31" s="27"/>
      <c r="D31" s="124"/>
      <c r="E31" s="63"/>
      <c r="F31" s="54"/>
      <c r="G31" s="54"/>
      <c r="H31" s="55"/>
      <c r="I31" s="59">
        <v>1</v>
      </c>
      <c r="J31" s="121"/>
      <c r="K31" s="59">
        <v>1</v>
      </c>
      <c r="L31" s="53"/>
      <c r="M31" s="54"/>
      <c r="N31" s="54"/>
      <c r="O31" s="60">
        <f t="shared" si="10"/>
        <v>0</v>
      </c>
      <c r="P31" s="122"/>
      <c r="Q31" s="61">
        <f t="shared" si="10"/>
        <v>0</v>
      </c>
    </row>
    <row r="32" spans="1:17" x14ac:dyDescent="0.25">
      <c r="A32" s="15">
        <v>200</v>
      </c>
      <c r="B32" s="27" t="s">
        <v>280</v>
      </c>
      <c r="C32" s="27"/>
      <c r="D32" s="124"/>
      <c r="E32" s="63"/>
      <c r="F32" s="54"/>
      <c r="G32" s="54"/>
      <c r="H32" s="55"/>
      <c r="I32" s="59">
        <v>0.2</v>
      </c>
      <c r="J32" s="121"/>
      <c r="K32" s="59">
        <v>0.2</v>
      </c>
      <c r="L32" s="53"/>
      <c r="M32" s="54"/>
      <c r="N32" s="54"/>
      <c r="O32" s="60">
        <f t="shared" si="10"/>
        <v>0</v>
      </c>
      <c r="P32" s="122"/>
      <c r="Q32" s="61">
        <f t="shared" si="10"/>
        <v>0</v>
      </c>
    </row>
    <row r="33" spans="1:17" x14ac:dyDescent="0.25">
      <c r="A33" s="15">
        <v>210</v>
      </c>
      <c r="B33" s="27" t="s">
        <v>281</v>
      </c>
      <c r="C33" s="27"/>
      <c r="D33" s="124"/>
      <c r="E33" s="63"/>
      <c r="F33" s="54"/>
      <c r="G33" s="54"/>
      <c r="H33" s="55"/>
      <c r="I33" s="59">
        <v>1</v>
      </c>
      <c r="J33" s="121"/>
      <c r="K33" s="59">
        <v>1</v>
      </c>
      <c r="L33" s="53"/>
      <c r="M33" s="54"/>
      <c r="N33" s="54"/>
      <c r="O33" s="60">
        <f t="shared" si="10"/>
        <v>0</v>
      </c>
      <c r="P33" s="122"/>
      <c r="Q33" s="61">
        <f t="shared" si="10"/>
        <v>0</v>
      </c>
    </row>
    <row r="34" spans="1:17" x14ac:dyDescent="0.25">
      <c r="A34" s="15">
        <v>220</v>
      </c>
      <c r="B34" s="27" t="s">
        <v>282</v>
      </c>
      <c r="C34" s="26"/>
      <c r="D34" s="123"/>
      <c r="E34" s="54"/>
      <c r="F34" s="54"/>
      <c r="G34" s="54"/>
      <c r="H34" s="55"/>
      <c r="I34" s="54"/>
      <c r="J34" s="123"/>
      <c r="K34" s="54"/>
      <c r="L34" s="53"/>
      <c r="M34" s="54"/>
      <c r="N34" s="54"/>
      <c r="O34" s="54"/>
      <c r="P34" s="123"/>
      <c r="Q34" s="54"/>
    </row>
    <row r="35" spans="1:17" x14ac:dyDescent="0.25">
      <c r="A35" s="15">
        <v>230</v>
      </c>
      <c r="B35" s="27" t="s">
        <v>283</v>
      </c>
      <c r="C35" s="27"/>
      <c r="D35" s="124"/>
      <c r="E35" s="63"/>
      <c r="F35" s="54"/>
      <c r="G35" s="54"/>
      <c r="H35" s="55"/>
      <c r="I35" s="59">
        <v>1</v>
      </c>
      <c r="J35" s="121"/>
      <c r="K35" s="59">
        <v>1</v>
      </c>
      <c r="L35" s="53"/>
      <c r="M35" s="54"/>
      <c r="N35" s="54"/>
      <c r="O35" s="60">
        <f t="shared" ref="O35:Q36" si="11">+C35*I35</f>
        <v>0</v>
      </c>
      <c r="P35" s="122"/>
      <c r="Q35" s="61">
        <f t="shared" si="11"/>
        <v>0</v>
      </c>
    </row>
    <row r="36" spans="1:17" x14ac:dyDescent="0.25">
      <c r="A36" s="15">
        <v>240</v>
      </c>
      <c r="B36" s="27" t="s">
        <v>284</v>
      </c>
      <c r="C36" s="27"/>
      <c r="D36" s="124"/>
      <c r="E36" s="63"/>
      <c r="F36" s="54"/>
      <c r="G36" s="54"/>
      <c r="H36" s="55"/>
      <c r="I36" s="59">
        <v>1</v>
      </c>
      <c r="J36" s="121"/>
      <c r="K36" s="59">
        <v>1</v>
      </c>
      <c r="L36" s="53"/>
      <c r="M36" s="54"/>
      <c r="N36" s="54"/>
      <c r="O36" s="60">
        <f t="shared" si="11"/>
        <v>0</v>
      </c>
      <c r="P36" s="122"/>
      <c r="Q36" s="61">
        <f t="shared" si="11"/>
        <v>0</v>
      </c>
    </row>
    <row r="37" spans="1:17" x14ac:dyDescent="0.25">
      <c r="A37" s="15">
        <v>250</v>
      </c>
      <c r="B37" s="27" t="s">
        <v>285</v>
      </c>
      <c r="C37" s="134"/>
      <c r="D37" s="123"/>
      <c r="E37" s="135"/>
      <c r="F37" s="54"/>
      <c r="G37" s="54"/>
      <c r="H37" s="55"/>
      <c r="I37" s="150"/>
      <c r="J37" s="124"/>
      <c r="K37" s="150"/>
      <c r="L37" s="53"/>
      <c r="M37" s="54"/>
      <c r="N37" s="54"/>
      <c r="O37" s="135"/>
      <c r="P37" s="123"/>
      <c r="Q37" s="135"/>
    </row>
    <row r="38" spans="1:17" x14ac:dyDescent="0.25">
      <c r="A38" s="15">
        <v>260</v>
      </c>
      <c r="B38" s="27" t="s">
        <v>286</v>
      </c>
      <c r="C38" s="64"/>
      <c r="D38" s="125"/>
      <c r="E38" s="65"/>
      <c r="F38" s="54"/>
      <c r="G38" s="54"/>
      <c r="H38" s="55"/>
      <c r="I38" s="59">
        <v>1</v>
      </c>
      <c r="J38" s="121"/>
      <c r="K38" s="59">
        <v>1</v>
      </c>
      <c r="L38" s="53"/>
      <c r="M38" s="54"/>
      <c r="N38" s="54"/>
      <c r="O38" s="63"/>
      <c r="P38" s="124"/>
      <c r="Q38" s="63"/>
    </row>
    <row r="39" spans="1:17" x14ac:dyDescent="0.25">
      <c r="A39" s="15">
        <v>270</v>
      </c>
      <c r="B39" s="47" t="s">
        <v>287</v>
      </c>
      <c r="C39" s="51">
        <f>C40+C48+C49</f>
        <v>0</v>
      </c>
      <c r="D39" s="119"/>
      <c r="E39" s="52">
        <f t="shared" ref="E39" si="12">E40+E48+E49</f>
        <v>0</v>
      </c>
      <c r="F39" s="156"/>
      <c r="G39" s="157"/>
      <c r="H39" s="158"/>
      <c r="I39" s="54"/>
      <c r="J39" s="123"/>
      <c r="K39" s="54"/>
      <c r="L39" s="138"/>
      <c r="M39" s="124"/>
      <c r="N39" s="124"/>
      <c r="O39" s="52">
        <f>O40+O48+O49</f>
        <v>0</v>
      </c>
      <c r="P39" s="119"/>
      <c r="Q39" s="52">
        <f t="shared" ref="Q39" si="13">Q40+Q48+Q49</f>
        <v>0</v>
      </c>
    </row>
    <row r="40" spans="1:17" x14ac:dyDescent="0.25">
      <c r="A40" s="15">
        <v>280</v>
      </c>
      <c r="B40" s="47" t="s">
        <v>288</v>
      </c>
      <c r="C40" s="51">
        <f t="shared" ref="C40:H40" si="14">SUM(C41:C43,C45,C47)</f>
        <v>0</v>
      </c>
      <c r="D40" s="119"/>
      <c r="E40" s="52">
        <f t="shared" si="14"/>
        <v>0</v>
      </c>
      <c r="F40" s="67">
        <f t="shared" si="14"/>
        <v>0</v>
      </c>
      <c r="G40" s="139"/>
      <c r="H40" s="68">
        <f t="shared" si="14"/>
        <v>0</v>
      </c>
      <c r="I40" s="54"/>
      <c r="J40" s="123"/>
      <c r="K40" s="54"/>
      <c r="L40" s="66"/>
      <c r="M40" s="135"/>
      <c r="N40" s="63"/>
      <c r="O40" s="52">
        <f>SUM(O41:O43,O45,O47)</f>
        <v>0</v>
      </c>
      <c r="P40" s="119"/>
      <c r="Q40" s="52">
        <f>SUM(Q41:Q43,Q45,Q47)</f>
        <v>0</v>
      </c>
    </row>
    <row r="41" spans="1:17" x14ac:dyDescent="0.25">
      <c r="A41" s="15">
        <v>290</v>
      </c>
      <c r="B41" s="27" t="s">
        <v>289</v>
      </c>
      <c r="C41" s="57"/>
      <c r="D41" s="75"/>
      <c r="E41" s="58"/>
      <c r="F41" s="69"/>
      <c r="G41" s="140"/>
      <c r="H41" s="70"/>
      <c r="I41" s="59">
        <v>1</v>
      </c>
      <c r="J41" s="121"/>
      <c r="K41" s="59">
        <v>1</v>
      </c>
      <c r="L41" s="66"/>
      <c r="M41" s="135"/>
      <c r="N41" s="63"/>
      <c r="O41" s="60">
        <f t="shared" ref="O41:Q43" si="15">+C41*I41</f>
        <v>0</v>
      </c>
      <c r="P41" s="122"/>
      <c r="Q41" s="61">
        <f t="shared" si="15"/>
        <v>0</v>
      </c>
    </row>
    <row r="42" spans="1:17" x14ac:dyDescent="0.25">
      <c r="A42" s="15">
        <v>300</v>
      </c>
      <c r="B42" s="27" t="s">
        <v>205</v>
      </c>
      <c r="C42" s="57"/>
      <c r="D42" s="75"/>
      <c r="E42" s="58"/>
      <c r="F42" s="66"/>
      <c r="G42" s="135"/>
      <c r="H42" s="71"/>
      <c r="I42" s="59">
        <v>0.93</v>
      </c>
      <c r="J42" s="121"/>
      <c r="K42" s="59">
        <v>0.93</v>
      </c>
      <c r="L42" s="66"/>
      <c r="M42" s="135"/>
      <c r="N42" s="63"/>
      <c r="O42" s="60">
        <f t="shared" si="15"/>
        <v>0</v>
      </c>
      <c r="P42" s="122"/>
      <c r="Q42" s="61">
        <f t="shared" si="15"/>
        <v>0</v>
      </c>
    </row>
    <row r="43" spans="1:17" x14ac:dyDescent="0.25">
      <c r="A43" s="15">
        <v>310</v>
      </c>
      <c r="B43" s="27" t="s">
        <v>198</v>
      </c>
      <c r="C43" s="57"/>
      <c r="D43" s="75">
        <f>(D18+D24+D30+D36)-MIN(D18+D24+D30+D36,D42)</f>
        <v>0</v>
      </c>
      <c r="E43" s="58"/>
      <c r="F43" s="66"/>
      <c r="G43" s="135"/>
      <c r="H43" s="71"/>
      <c r="I43" s="59">
        <v>0.85</v>
      </c>
      <c r="J43" s="121"/>
      <c r="K43" s="59">
        <v>0.85</v>
      </c>
      <c r="L43" s="66"/>
      <c r="M43" s="135"/>
      <c r="N43" s="63"/>
      <c r="O43" s="60">
        <f t="shared" si="15"/>
        <v>0</v>
      </c>
      <c r="P43" s="122"/>
      <c r="Q43" s="61">
        <f t="shared" si="15"/>
        <v>0</v>
      </c>
    </row>
    <row r="44" spans="1:17" x14ac:dyDescent="0.25">
      <c r="A44" s="15">
        <v>320</v>
      </c>
      <c r="B44" s="27" t="s">
        <v>290</v>
      </c>
      <c r="C44" s="72"/>
      <c r="D44" s="73"/>
      <c r="E44" s="73"/>
      <c r="F44" s="53"/>
      <c r="G44" s="123"/>
      <c r="H44" s="55"/>
      <c r="I44" s="54"/>
      <c r="J44" s="123"/>
      <c r="K44" s="54"/>
      <c r="L44" s="53"/>
      <c r="M44" s="123"/>
      <c r="N44" s="54"/>
      <c r="O44" s="54"/>
      <c r="P44" s="123"/>
      <c r="Q44" s="54"/>
    </row>
    <row r="45" spans="1:17" x14ac:dyDescent="0.25">
      <c r="A45" s="15">
        <v>330</v>
      </c>
      <c r="B45" s="27" t="s">
        <v>291</v>
      </c>
      <c r="C45" s="57"/>
      <c r="D45" s="75"/>
      <c r="E45" s="58"/>
      <c r="F45" s="66"/>
      <c r="G45" s="150"/>
      <c r="H45" s="71"/>
      <c r="I45" s="59">
        <v>0.7</v>
      </c>
      <c r="J45" s="121"/>
      <c r="K45" s="59">
        <v>0.7</v>
      </c>
      <c r="L45" s="66"/>
      <c r="M45" s="150"/>
      <c r="N45" s="63"/>
      <c r="O45" s="60">
        <f t="shared" ref="O45:Q45" si="16">+C45*I45</f>
        <v>0</v>
      </c>
      <c r="P45" s="122"/>
      <c r="Q45" s="61">
        <f t="shared" si="16"/>
        <v>0</v>
      </c>
    </row>
    <row r="46" spans="1:17" x14ac:dyDescent="0.25">
      <c r="A46" s="15">
        <v>340</v>
      </c>
      <c r="B46" s="27" t="s">
        <v>292</v>
      </c>
      <c r="C46" s="74"/>
      <c r="D46" s="75"/>
      <c r="E46" s="73"/>
      <c r="F46" s="53"/>
      <c r="G46" s="123"/>
      <c r="H46" s="55"/>
      <c r="I46" s="54"/>
      <c r="J46" s="123"/>
      <c r="K46" s="54"/>
      <c r="L46" s="53"/>
      <c r="M46" s="123"/>
      <c r="N46" s="54"/>
      <c r="O46" s="54"/>
      <c r="P46" s="123"/>
      <c r="Q46" s="54"/>
    </row>
    <row r="47" spans="1:17" x14ac:dyDescent="0.25">
      <c r="A47" s="15">
        <v>350</v>
      </c>
      <c r="B47" s="27" t="s">
        <v>293</v>
      </c>
      <c r="C47" s="57"/>
      <c r="D47" s="75"/>
      <c r="E47" s="58"/>
      <c r="F47" s="66"/>
      <c r="G47" s="150"/>
      <c r="H47" s="71"/>
      <c r="I47" s="59">
        <v>0.5</v>
      </c>
      <c r="J47" s="121"/>
      <c r="K47" s="59">
        <v>0.5</v>
      </c>
      <c r="L47" s="66"/>
      <c r="M47" s="150"/>
      <c r="N47" s="63"/>
      <c r="O47" s="60">
        <f t="shared" ref="O47:Q47" si="17">+C47*I47</f>
        <v>0</v>
      </c>
      <c r="P47" s="122"/>
      <c r="Q47" s="61">
        <f t="shared" si="17"/>
        <v>0</v>
      </c>
    </row>
    <row r="48" spans="1:17" x14ac:dyDescent="0.25">
      <c r="A48" s="15">
        <v>360</v>
      </c>
      <c r="B48" s="27" t="s">
        <v>294</v>
      </c>
      <c r="C48" s="57"/>
      <c r="D48" s="75"/>
      <c r="E48" s="58"/>
      <c r="F48" s="138"/>
      <c r="G48" s="124"/>
      <c r="H48" s="141"/>
      <c r="I48" s="73"/>
      <c r="J48" s="73"/>
      <c r="K48" s="142"/>
      <c r="L48" s="138"/>
      <c r="M48" s="124"/>
      <c r="N48" s="124"/>
      <c r="O48" s="151"/>
      <c r="P48" s="122"/>
      <c r="Q48" s="122"/>
    </row>
    <row r="49" spans="1:17" x14ac:dyDescent="0.25">
      <c r="A49" s="15">
        <v>370</v>
      </c>
      <c r="B49" s="47" t="s">
        <v>295</v>
      </c>
      <c r="C49" s="51">
        <f>SUM(C50:C52)</f>
        <v>0</v>
      </c>
      <c r="D49" s="119"/>
      <c r="E49" s="52">
        <f t="shared" ref="E49" si="18">SUM(E50:E52)</f>
        <v>0</v>
      </c>
      <c r="F49" s="53"/>
      <c r="G49" s="54"/>
      <c r="H49" s="55"/>
      <c r="I49" s="54"/>
      <c r="J49" s="123"/>
      <c r="K49" s="54"/>
      <c r="L49" s="53"/>
      <c r="M49" s="54"/>
      <c r="N49" s="54"/>
      <c r="O49" s="52">
        <f>SUM(O50:O52)</f>
        <v>0</v>
      </c>
      <c r="P49" s="119"/>
      <c r="Q49" s="52">
        <f t="shared" ref="Q49" si="19">SUM(Q50:Q52)</f>
        <v>0</v>
      </c>
    </row>
    <row r="50" spans="1:17" x14ac:dyDescent="0.25">
      <c r="A50" s="15">
        <v>380</v>
      </c>
      <c r="B50" s="27" t="s">
        <v>296</v>
      </c>
      <c r="C50" s="62"/>
      <c r="D50" s="122"/>
      <c r="E50" s="61"/>
      <c r="F50" s="54"/>
      <c r="G50" s="54"/>
      <c r="H50" s="55"/>
      <c r="I50" s="59">
        <v>0.5</v>
      </c>
      <c r="J50" s="121"/>
      <c r="K50" s="59">
        <v>0.5</v>
      </c>
      <c r="L50" s="53"/>
      <c r="M50" s="54"/>
      <c r="N50" s="54"/>
      <c r="O50" s="60">
        <f t="shared" ref="O50:Q54" si="20">+C50*I50</f>
        <v>0</v>
      </c>
      <c r="P50" s="122"/>
      <c r="Q50" s="61">
        <f t="shared" si="20"/>
        <v>0</v>
      </c>
    </row>
    <row r="51" spans="1:17" x14ac:dyDescent="0.25">
      <c r="A51" s="15">
        <v>390</v>
      </c>
      <c r="B51" s="27" t="s">
        <v>297</v>
      </c>
      <c r="C51" s="27"/>
      <c r="D51" s="124"/>
      <c r="E51" s="63"/>
      <c r="F51" s="54"/>
      <c r="G51" s="54"/>
      <c r="H51" s="55"/>
      <c r="I51" s="59">
        <v>1</v>
      </c>
      <c r="J51" s="121"/>
      <c r="K51" s="59">
        <v>1</v>
      </c>
      <c r="L51" s="53"/>
      <c r="M51" s="54"/>
      <c r="N51" s="54"/>
      <c r="O51" s="60">
        <f t="shared" si="20"/>
        <v>0</v>
      </c>
      <c r="P51" s="122"/>
      <c r="Q51" s="61">
        <f t="shared" si="20"/>
        <v>0</v>
      </c>
    </row>
    <row r="52" spans="1:17" x14ac:dyDescent="0.25">
      <c r="A52" s="15">
        <v>400</v>
      </c>
      <c r="B52" s="27" t="s">
        <v>298</v>
      </c>
      <c r="C52" s="27"/>
      <c r="D52" s="124"/>
      <c r="E52" s="63"/>
      <c r="F52" s="54"/>
      <c r="G52" s="54"/>
      <c r="H52" s="55"/>
      <c r="I52" s="59">
        <v>1</v>
      </c>
      <c r="J52" s="121"/>
      <c r="K52" s="59">
        <v>1</v>
      </c>
      <c r="L52" s="53"/>
      <c r="M52" s="54"/>
      <c r="N52" s="54"/>
      <c r="O52" s="60">
        <f t="shared" si="20"/>
        <v>0</v>
      </c>
      <c r="P52" s="122"/>
      <c r="Q52" s="61">
        <f t="shared" si="20"/>
        <v>0</v>
      </c>
    </row>
    <row r="53" spans="1:17" x14ac:dyDescent="0.25">
      <c r="A53" s="15">
        <v>410</v>
      </c>
      <c r="B53" s="27" t="s">
        <v>299</v>
      </c>
      <c r="C53" s="126"/>
      <c r="D53" s="54"/>
      <c r="E53" s="124"/>
      <c r="F53" s="54"/>
      <c r="G53" s="54"/>
      <c r="H53" s="54"/>
      <c r="I53" s="143"/>
      <c r="J53" s="143"/>
      <c r="K53" s="143"/>
      <c r="L53" s="124"/>
      <c r="M53" s="54"/>
      <c r="N53" s="124"/>
      <c r="O53" s="60">
        <f t="shared" si="20"/>
        <v>0</v>
      </c>
      <c r="P53" s="122"/>
      <c r="Q53" s="61">
        <f t="shared" si="20"/>
        <v>0</v>
      </c>
    </row>
    <row r="54" spans="1:17" x14ac:dyDescent="0.25">
      <c r="A54" s="15">
        <v>420</v>
      </c>
      <c r="B54" s="27" t="s">
        <v>300</v>
      </c>
      <c r="C54" s="126"/>
      <c r="D54" s="123"/>
      <c r="E54" s="124"/>
      <c r="F54" s="124"/>
      <c r="G54" s="123"/>
      <c r="H54" s="124"/>
      <c r="I54" s="124"/>
      <c r="J54" s="123"/>
      <c r="K54" s="124"/>
      <c r="L54" s="124"/>
      <c r="M54" s="54"/>
      <c r="N54" s="124"/>
      <c r="O54" s="60">
        <f>+C54*I54</f>
        <v>0</v>
      </c>
      <c r="P54" s="122"/>
      <c r="Q54" s="61">
        <f t="shared" si="20"/>
        <v>0</v>
      </c>
    </row>
    <row r="55" spans="1:17" x14ac:dyDescent="0.25">
      <c r="A55" s="15">
        <v>430</v>
      </c>
      <c r="B55" s="27" t="s">
        <v>301</v>
      </c>
      <c r="C55" s="26"/>
      <c r="D55" s="54"/>
      <c r="E55" s="54"/>
      <c r="F55" s="54"/>
      <c r="G55" s="54"/>
      <c r="H55" s="54"/>
      <c r="I55" s="54"/>
      <c r="J55" s="123"/>
      <c r="K55" s="54"/>
      <c r="L55" s="54"/>
      <c r="M55" s="54"/>
      <c r="N55" s="54"/>
      <c r="O55" s="151"/>
      <c r="P55" s="54"/>
      <c r="Q55" s="122"/>
    </row>
    <row r="56" spans="1:17" x14ac:dyDescent="0.25">
      <c r="A56" s="169" t="s">
        <v>211</v>
      </c>
      <c r="B56" s="170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x14ac:dyDescent="0.25">
      <c r="A57" s="15">
        <v>440</v>
      </c>
      <c r="B57" s="27" t="s">
        <v>302</v>
      </c>
      <c r="C57" s="27"/>
      <c r="D57" s="1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x14ac:dyDescent="0.25">
      <c r="A58" s="15">
        <v>450</v>
      </c>
      <c r="B58" s="27" t="s">
        <v>303</v>
      </c>
      <c r="C58" s="27"/>
      <c r="D58" s="126"/>
      <c r="E58" s="27"/>
      <c r="F58" s="26"/>
      <c r="G58" s="26"/>
      <c r="H58" s="26"/>
      <c r="I58" s="27"/>
      <c r="J58" s="126"/>
      <c r="K58" s="134"/>
      <c r="L58" s="26"/>
      <c r="M58" s="26"/>
      <c r="N58" s="26"/>
      <c r="O58" s="27"/>
      <c r="P58" s="126"/>
      <c r="Q58" s="27"/>
    </row>
    <row r="59" spans="1:17" x14ac:dyDescent="0.25">
      <c r="A59" s="15">
        <v>460</v>
      </c>
      <c r="B59" s="47" t="s">
        <v>304</v>
      </c>
      <c r="C59" s="27"/>
      <c r="D59" s="26"/>
      <c r="E59" s="27"/>
      <c r="F59" s="126"/>
      <c r="G59" s="26"/>
      <c r="H59" s="126"/>
      <c r="I59" s="126"/>
      <c r="J59" s="26"/>
      <c r="K59" s="126"/>
      <c r="L59" s="126"/>
      <c r="M59" s="26"/>
      <c r="N59" s="126"/>
      <c r="O59" s="27"/>
      <c r="P59" s="26"/>
      <c r="Q59" s="27"/>
    </row>
    <row r="60" spans="1:17" x14ac:dyDescent="0.25">
      <c r="A60" s="15">
        <v>470</v>
      </c>
      <c r="B60" s="27" t="s">
        <v>263</v>
      </c>
      <c r="C60" s="27"/>
      <c r="D60" s="26"/>
      <c r="E60" s="27"/>
      <c r="F60" s="126"/>
      <c r="G60" s="26"/>
      <c r="H60" s="126"/>
      <c r="I60" s="27"/>
      <c r="J60" s="26"/>
      <c r="K60" s="27"/>
      <c r="L60" s="126"/>
      <c r="M60" s="26"/>
      <c r="N60" s="126"/>
      <c r="O60" s="27"/>
      <c r="P60" s="26"/>
      <c r="Q60" s="27"/>
    </row>
    <row r="61" spans="1:17" x14ac:dyDescent="0.25">
      <c r="A61" s="15">
        <v>480</v>
      </c>
      <c r="B61" s="27" t="s">
        <v>305</v>
      </c>
      <c r="C61" s="27"/>
      <c r="D61" s="26"/>
      <c r="E61" s="27"/>
      <c r="F61" s="126"/>
      <c r="G61" s="26"/>
      <c r="H61" s="126"/>
      <c r="I61" s="27"/>
      <c r="J61" s="26"/>
      <c r="K61" s="27"/>
      <c r="L61" s="126"/>
      <c r="M61" s="26"/>
      <c r="N61" s="126"/>
      <c r="O61" s="27"/>
      <c r="P61" s="26"/>
      <c r="Q61" s="27"/>
    </row>
    <row r="62" spans="1:17" x14ac:dyDescent="0.25">
      <c r="A62" s="15">
        <v>490</v>
      </c>
      <c r="B62" s="27" t="s">
        <v>306</v>
      </c>
      <c r="C62" s="27"/>
      <c r="D62" s="126"/>
      <c r="E62" s="27"/>
      <c r="F62" s="27"/>
      <c r="G62" s="134"/>
      <c r="H62" s="27"/>
      <c r="I62" s="27"/>
      <c r="J62" s="26"/>
      <c r="K62" s="27"/>
      <c r="L62" s="27"/>
      <c r="M62" s="134"/>
      <c r="N62" s="27"/>
      <c r="O62" s="27"/>
      <c r="P62" s="26"/>
      <c r="Q62" s="27"/>
    </row>
    <row r="63" spans="1:17" x14ac:dyDescent="0.25">
      <c r="A63" s="15">
        <v>500</v>
      </c>
      <c r="B63" s="27" t="s">
        <v>279</v>
      </c>
      <c r="C63" s="27"/>
      <c r="D63" s="26"/>
      <c r="E63" s="27"/>
      <c r="F63" s="126"/>
      <c r="G63" s="26"/>
      <c r="H63" s="126"/>
      <c r="I63" s="27"/>
      <c r="J63" s="26"/>
      <c r="K63" s="27"/>
      <c r="L63" s="126"/>
      <c r="M63" s="26"/>
      <c r="N63" s="126"/>
      <c r="O63" s="27"/>
      <c r="P63" s="26"/>
      <c r="Q63" s="27"/>
    </row>
    <row r="64" spans="1:17" x14ac:dyDescent="0.25">
      <c r="A64" s="15">
        <v>510</v>
      </c>
      <c r="B64" s="27" t="s">
        <v>307</v>
      </c>
      <c r="C64" s="27"/>
      <c r="D64" s="26"/>
      <c r="E64" s="27"/>
      <c r="F64" s="126"/>
      <c r="G64" s="26"/>
      <c r="H64" s="126"/>
      <c r="I64" s="27"/>
      <c r="J64" s="26"/>
      <c r="K64" s="27"/>
      <c r="L64" s="126"/>
      <c r="M64" s="26"/>
      <c r="N64" s="126"/>
      <c r="O64" s="27"/>
      <c r="P64" s="26"/>
      <c r="Q64" s="27"/>
    </row>
    <row r="65" spans="1:17" x14ac:dyDescent="0.25">
      <c r="A65" s="15">
        <v>520</v>
      </c>
      <c r="B65" s="27" t="s">
        <v>467</v>
      </c>
      <c r="C65" s="27"/>
      <c r="D65" s="26"/>
      <c r="E65" s="27"/>
      <c r="F65" s="126"/>
      <c r="G65" s="26"/>
      <c r="H65" s="126"/>
      <c r="I65" s="126"/>
      <c r="J65" s="26"/>
      <c r="K65" s="126"/>
      <c r="L65" s="126"/>
      <c r="M65" s="26"/>
      <c r="N65" s="126"/>
      <c r="O65" s="126"/>
      <c r="P65" s="26"/>
      <c r="Q65" s="126"/>
    </row>
    <row r="67" spans="1:17" s="1" customFormat="1" ht="12.75" x14ac:dyDescent="0.2">
      <c r="B67" s="76" t="s">
        <v>87</v>
      </c>
      <c r="C67" s="83"/>
    </row>
    <row r="68" spans="1:17" s="1" customFormat="1" ht="12.75" x14ac:dyDescent="0.2">
      <c r="B68" s="77" t="s">
        <v>88</v>
      </c>
      <c r="C68" s="83"/>
    </row>
    <row r="69" spans="1:17" s="1" customFormat="1" ht="12.75" x14ac:dyDescent="0.2">
      <c r="B69" s="78"/>
    </row>
    <row r="70" spans="1:17" s="1" customFormat="1" ht="12.75" x14ac:dyDescent="0.2">
      <c r="B70" s="76" t="s">
        <v>87</v>
      </c>
      <c r="C70" s="83"/>
    </row>
    <row r="71" spans="1:17" s="1" customFormat="1" ht="12.75" x14ac:dyDescent="0.2">
      <c r="B71" s="79" t="s">
        <v>88</v>
      </c>
      <c r="C71" s="83"/>
    </row>
  </sheetData>
  <sheetProtection formatCells="0" formatColumns="0" formatRows="0" insertColumns="0" insertRows="0" insertHyperlinks="0" deleteColumns="0" deleteRows="0" sort="0" autoFilter="0" pivotTables="0"/>
  <mergeCells count="12">
    <mergeCell ref="C4:E4"/>
    <mergeCell ref="D5:E5"/>
    <mergeCell ref="D6:E6"/>
    <mergeCell ref="D7:E7"/>
    <mergeCell ref="D8:E8"/>
    <mergeCell ref="F10:H10"/>
    <mergeCell ref="I10:K10"/>
    <mergeCell ref="L10:N10"/>
    <mergeCell ref="O10:Q10"/>
    <mergeCell ref="A56:Q56"/>
    <mergeCell ref="A10:B11"/>
    <mergeCell ref="C10:E10"/>
  </mergeCells>
  <hyperlinks>
    <hyperlink ref="C2" location="'Pregled obrazaca'!A1" display="Povratak na Pregled obrazaca"/>
  </hyperlinks>
  <pageMargins left="0.25" right="0.25" top="0.49" bottom="0.3" header="0.3" footer="0.3"/>
  <pageSetup paperSize="9" scale="45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zoomScale="73" zoomScaleNormal="73" workbookViewId="0">
      <selection activeCell="A10" sqref="A10:B11"/>
    </sheetView>
  </sheetViews>
  <sheetFormatPr defaultColWidth="9.140625" defaultRowHeight="15" x14ac:dyDescent="0.25"/>
  <cols>
    <col min="1" max="1" width="9.42578125" style="91" customWidth="1"/>
    <col min="2" max="2" width="165.7109375" style="91" customWidth="1"/>
    <col min="3" max="3" width="12.5703125" style="91" customWidth="1"/>
    <col min="4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7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7" s="5" customFormat="1" x14ac:dyDescent="0.25">
      <c r="A4" s="80" t="s">
        <v>308</v>
      </c>
      <c r="B4" s="81"/>
      <c r="C4" s="177" t="s">
        <v>309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45.75" customHeight="1" x14ac:dyDescent="0.25">
      <c r="A10" s="181" t="s">
        <v>310</v>
      </c>
      <c r="B10" s="183"/>
      <c r="C10" s="192" t="s">
        <v>102</v>
      </c>
      <c r="D10" s="195"/>
      <c r="E10" s="196"/>
      <c r="F10" s="192" t="s">
        <v>248</v>
      </c>
      <c r="G10" s="195"/>
      <c r="H10" s="196"/>
      <c r="I10" s="192" t="s">
        <v>14</v>
      </c>
      <c r="J10" s="195"/>
      <c r="K10" s="196"/>
      <c r="L10" s="197" t="s">
        <v>249</v>
      </c>
      <c r="M10" s="198"/>
      <c r="N10" s="199"/>
      <c r="O10" s="192" t="s">
        <v>250</v>
      </c>
      <c r="P10" s="195"/>
      <c r="Q10" s="196"/>
    </row>
    <row r="11" spans="1:17" ht="69.95" customHeight="1" x14ac:dyDescent="0.25">
      <c r="A11" s="190"/>
      <c r="B11" s="191"/>
      <c r="C11" s="35" t="s">
        <v>251</v>
      </c>
      <c r="D11" s="35" t="s">
        <v>252</v>
      </c>
      <c r="E11" s="35" t="s">
        <v>253</v>
      </c>
      <c r="F11" s="35" t="s">
        <v>251</v>
      </c>
      <c r="G11" s="35" t="s">
        <v>252</v>
      </c>
      <c r="H11" s="35" t="s">
        <v>253</v>
      </c>
      <c r="I11" s="35" t="s">
        <v>251</v>
      </c>
      <c r="J11" s="35" t="s">
        <v>252</v>
      </c>
      <c r="K11" s="35" t="s">
        <v>253</v>
      </c>
      <c r="L11" s="35" t="s">
        <v>251</v>
      </c>
      <c r="M11" s="35" t="s">
        <v>252</v>
      </c>
      <c r="N11" s="35" t="s">
        <v>253</v>
      </c>
      <c r="O11" s="35" t="s">
        <v>251</v>
      </c>
      <c r="P11" s="35" t="s">
        <v>252</v>
      </c>
      <c r="Q11" s="35" t="s">
        <v>253</v>
      </c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30</v>
      </c>
      <c r="J12" s="15" t="s">
        <v>32</v>
      </c>
      <c r="K12" s="15" t="s">
        <v>254</v>
      </c>
      <c r="L12" s="15" t="s">
        <v>255</v>
      </c>
      <c r="M12" s="15" t="s">
        <v>256</v>
      </c>
      <c r="N12" s="15" t="s">
        <v>257</v>
      </c>
      <c r="O12" s="15" t="s">
        <v>258</v>
      </c>
      <c r="P12" s="15" t="s">
        <v>259</v>
      </c>
      <c r="Q12" s="15" t="s">
        <v>260</v>
      </c>
    </row>
    <row r="13" spans="1:17" x14ac:dyDescent="0.25">
      <c r="A13" s="15" t="s">
        <v>16</v>
      </c>
      <c r="B13" s="47" t="s">
        <v>261</v>
      </c>
      <c r="C13" s="51">
        <f>SUM(C14,C39)</f>
        <v>0</v>
      </c>
      <c r="D13" s="119"/>
      <c r="E13" s="52">
        <f t="shared" ref="E13" si="0">SUM(E14,E39)</f>
        <v>0</v>
      </c>
      <c r="F13" s="53"/>
      <c r="G13" s="54"/>
      <c r="H13" s="54"/>
      <c r="I13" s="54"/>
      <c r="J13" s="54"/>
      <c r="K13" s="54"/>
      <c r="L13" s="54"/>
      <c r="M13" s="54"/>
      <c r="N13" s="55"/>
      <c r="O13" s="56">
        <f>SUM(O14,O39,O53)-O54</f>
        <v>0</v>
      </c>
      <c r="P13" s="120"/>
      <c r="Q13" s="56">
        <f>SUM(Q14,Q39,Q53)-Q54</f>
        <v>0</v>
      </c>
    </row>
    <row r="14" spans="1:17" x14ac:dyDescent="0.25">
      <c r="A14" s="15" t="s">
        <v>20</v>
      </c>
      <c r="B14" s="47" t="s">
        <v>262</v>
      </c>
      <c r="C14" s="51">
        <f>SUM(C15,C22,C29:C33,C35,C36,C38)</f>
        <v>0</v>
      </c>
      <c r="D14" s="119"/>
      <c r="E14" s="52">
        <f>SUM(E15,E22,E29:E33,E35,E36,E38)</f>
        <v>0</v>
      </c>
      <c r="F14" s="53"/>
      <c r="G14" s="54"/>
      <c r="H14" s="54"/>
      <c r="I14" s="54"/>
      <c r="J14" s="54"/>
      <c r="K14" s="54"/>
      <c r="L14" s="54"/>
      <c r="M14" s="54"/>
      <c r="N14" s="55"/>
      <c r="O14" s="56">
        <f>SUM(O15,O22,O29:O33,O35,O36,O38)</f>
        <v>0</v>
      </c>
      <c r="P14" s="120"/>
      <c r="Q14" s="56">
        <f>SUM(Q15,Q22,Q29:Q33,Q35,Q36,Q38)</f>
        <v>0</v>
      </c>
    </row>
    <row r="15" spans="1:17" x14ac:dyDescent="0.25">
      <c r="A15" s="15" t="s">
        <v>17</v>
      </c>
      <c r="B15" s="47" t="s">
        <v>263</v>
      </c>
      <c r="C15" s="51">
        <f>SUM(C16,C17)</f>
        <v>0</v>
      </c>
      <c r="D15" s="119"/>
      <c r="E15" s="52">
        <f t="shared" ref="E15" si="1">SUM(E16,E17)</f>
        <v>0</v>
      </c>
      <c r="F15" s="53"/>
      <c r="G15" s="54"/>
      <c r="H15" s="54"/>
      <c r="I15" s="54"/>
      <c r="J15" s="54"/>
      <c r="K15" s="54"/>
      <c r="L15" s="54"/>
      <c r="M15" s="54"/>
      <c r="N15" s="55"/>
      <c r="O15" s="56">
        <f>SUM(O16,O17)</f>
        <v>0</v>
      </c>
      <c r="P15" s="120"/>
      <c r="Q15" s="56">
        <f t="shared" ref="Q15" si="2">SUM(Q16,Q17)</f>
        <v>0</v>
      </c>
    </row>
    <row r="16" spans="1:17" x14ac:dyDescent="0.25">
      <c r="A16" s="15" t="s">
        <v>18</v>
      </c>
      <c r="B16" s="27" t="s">
        <v>264</v>
      </c>
      <c r="C16" s="57"/>
      <c r="D16" s="75"/>
      <c r="E16" s="58"/>
      <c r="F16" s="53"/>
      <c r="G16" s="54"/>
      <c r="H16" s="55"/>
      <c r="I16" s="59">
        <v>1</v>
      </c>
      <c r="J16" s="121"/>
      <c r="K16" s="59">
        <v>1</v>
      </c>
      <c r="L16" s="53"/>
      <c r="M16" s="54"/>
      <c r="N16" s="54"/>
      <c r="O16" s="60">
        <f>+C16*I16</f>
        <v>0</v>
      </c>
      <c r="P16" s="122"/>
      <c r="Q16" s="61">
        <f>+E16*K16</f>
        <v>0</v>
      </c>
    </row>
    <row r="17" spans="1:17" x14ac:dyDescent="0.25">
      <c r="A17" s="15" t="s">
        <v>24</v>
      </c>
      <c r="B17" s="47" t="s">
        <v>265</v>
      </c>
      <c r="C17" s="51">
        <f>SUM(C18:C21)</f>
        <v>0</v>
      </c>
      <c r="D17" s="119"/>
      <c r="E17" s="52">
        <f t="shared" ref="E17" si="3">SUM(E18:E21)</f>
        <v>0</v>
      </c>
      <c r="F17" s="53"/>
      <c r="G17" s="54"/>
      <c r="H17" s="55"/>
      <c r="I17" s="54"/>
      <c r="J17" s="123"/>
      <c r="K17" s="54"/>
      <c r="L17" s="53"/>
      <c r="M17" s="54"/>
      <c r="N17" s="54"/>
      <c r="O17" s="52">
        <f>SUM(O18:O21)</f>
        <v>0</v>
      </c>
      <c r="P17" s="119"/>
      <c r="Q17" s="52">
        <f t="shared" ref="Q17" si="4">SUM(Q18:Q21)</f>
        <v>0</v>
      </c>
    </row>
    <row r="18" spans="1:17" x14ac:dyDescent="0.25">
      <c r="A18" s="15" t="s">
        <v>26</v>
      </c>
      <c r="B18" s="27" t="s">
        <v>266</v>
      </c>
      <c r="C18" s="57"/>
      <c r="D18" s="75"/>
      <c r="E18" s="58"/>
      <c r="F18" s="53"/>
      <c r="G18" s="54"/>
      <c r="H18" s="55"/>
      <c r="I18" s="59">
        <v>0.5</v>
      </c>
      <c r="J18" s="121"/>
      <c r="K18" s="59">
        <v>0.5</v>
      </c>
      <c r="L18" s="53"/>
      <c r="M18" s="54"/>
      <c r="N18" s="54"/>
      <c r="O18" s="60">
        <f t="shared" ref="O18:Q21" si="5">+C18*I18</f>
        <v>0</v>
      </c>
      <c r="P18" s="122"/>
      <c r="Q18" s="61">
        <f t="shared" si="5"/>
        <v>0</v>
      </c>
    </row>
    <row r="19" spans="1:17" x14ac:dyDescent="0.25">
      <c r="A19" s="15" t="s">
        <v>28</v>
      </c>
      <c r="B19" s="27" t="s">
        <v>267</v>
      </c>
      <c r="C19" s="57"/>
      <c r="D19" s="75"/>
      <c r="E19" s="58"/>
      <c r="F19" s="53"/>
      <c r="G19" s="54"/>
      <c r="H19" s="55"/>
      <c r="I19" s="59">
        <v>0.5</v>
      </c>
      <c r="J19" s="121"/>
      <c r="K19" s="59">
        <v>0.5</v>
      </c>
      <c r="L19" s="53"/>
      <c r="M19" s="54"/>
      <c r="N19" s="54"/>
      <c r="O19" s="60">
        <f t="shared" si="5"/>
        <v>0</v>
      </c>
      <c r="P19" s="122"/>
      <c r="Q19" s="61">
        <f t="shared" si="5"/>
        <v>0</v>
      </c>
    </row>
    <row r="20" spans="1:17" x14ac:dyDescent="0.25">
      <c r="A20" s="15" t="s">
        <v>30</v>
      </c>
      <c r="B20" s="27" t="s">
        <v>268</v>
      </c>
      <c r="C20" s="57"/>
      <c r="D20" s="75"/>
      <c r="E20" s="58"/>
      <c r="F20" s="53"/>
      <c r="G20" s="54"/>
      <c r="H20" s="55"/>
      <c r="I20" s="59">
        <v>0.5</v>
      </c>
      <c r="J20" s="121"/>
      <c r="K20" s="59">
        <v>0.5</v>
      </c>
      <c r="L20" s="53"/>
      <c r="M20" s="54"/>
      <c r="N20" s="54"/>
      <c r="O20" s="60">
        <f t="shared" si="5"/>
        <v>0</v>
      </c>
      <c r="P20" s="122"/>
      <c r="Q20" s="61">
        <f t="shared" si="5"/>
        <v>0</v>
      </c>
    </row>
    <row r="21" spans="1:17" x14ac:dyDescent="0.25">
      <c r="A21" s="15" t="s">
        <v>32</v>
      </c>
      <c r="B21" s="27" t="s">
        <v>269</v>
      </c>
      <c r="C21" s="57"/>
      <c r="D21" s="75"/>
      <c r="E21" s="58"/>
      <c r="F21" s="53"/>
      <c r="G21" s="54"/>
      <c r="H21" s="55"/>
      <c r="I21" s="59">
        <v>0.5</v>
      </c>
      <c r="J21" s="121"/>
      <c r="K21" s="59">
        <v>0.5</v>
      </c>
      <c r="L21" s="53"/>
      <c r="M21" s="54"/>
      <c r="N21" s="54"/>
      <c r="O21" s="60">
        <f t="shared" si="5"/>
        <v>0</v>
      </c>
      <c r="P21" s="122"/>
      <c r="Q21" s="61">
        <f t="shared" si="5"/>
        <v>0</v>
      </c>
    </row>
    <row r="22" spans="1:17" x14ac:dyDescent="0.25">
      <c r="A22" s="15">
        <v>100</v>
      </c>
      <c r="B22" s="47" t="s">
        <v>270</v>
      </c>
      <c r="C22" s="51">
        <f t="shared" ref="C22:E23" si="6">SUM(C23:C26)</f>
        <v>0</v>
      </c>
      <c r="D22" s="119"/>
      <c r="E22" s="52">
        <f t="shared" si="6"/>
        <v>0</v>
      </c>
      <c r="F22" s="53"/>
      <c r="G22" s="54"/>
      <c r="H22" s="55"/>
      <c r="I22" s="54"/>
      <c r="J22" s="123"/>
      <c r="K22" s="54"/>
      <c r="L22" s="53"/>
      <c r="M22" s="54"/>
      <c r="N22" s="54"/>
      <c r="O22" s="52">
        <f>SUM(O23:O26)</f>
        <v>0</v>
      </c>
      <c r="P22" s="119"/>
      <c r="Q22" s="52">
        <f t="shared" ref="Q22:Q23" si="7">SUM(Q23:Q26)</f>
        <v>0</v>
      </c>
    </row>
    <row r="23" spans="1:17" x14ac:dyDescent="0.25">
      <c r="A23" s="15">
        <v>110</v>
      </c>
      <c r="B23" s="47" t="s">
        <v>271</v>
      </c>
      <c r="C23" s="51">
        <f t="shared" si="6"/>
        <v>0</v>
      </c>
      <c r="D23" s="119"/>
      <c r="E23" s="52">
        <f t="shared" si="6"/>
        <v>0</v>
      </c>
      <c r="F23" s="53"/>
      <c r="G23" s="54"/>
      <c r="H23" s="55"/>
      <c r="I23" s="54"/>
      <c r="J23" s="123"/>
      <c r="K23" s="54"/>
      <c r="L23" s="53"/>
      <c r="M23" s="54"/>
      <c r="N23" s="54"/>
      <c r="O23" s="52">
        <f t="shared" ref="O23" si="8">SUM(O24:O27)</f>
        <v>0</v>
      </c>
      <c r="P23" s="119"/>
      <c r="Q23" s="52">
        <f t="shared" si="7"/>
        <v>0</v>
      </c>
    </row>
    <row r="24" spans="1:17" x14ac:dyDescent="0.25">
      <c r="A24" s="15">
        <v>120</v>
      </c>
      <c r="B24" s="27" t="s">
        <v>272</v>
      </c>
      <c r="C24" s="57"/>
      <c r="D24" s="75"/>
      <c r="E24" s="58"/>
      <c r="F24" s="53"/>
      <c r="G24" s="54"/>
      <c r="H24" s="55"/>
      <c r="I24" s="59"/>
      <c r="J24" s="121"/>
      <c r="K24" s="59"/>
      <c r="L24" s="53"/>
      <c r="M24" s="54"/>
      <c r="N24" s="54"/>
      <c r="O24" s="60">
        <f t="shared" ref="O24:Q25" si="9">+C24*I24</f>
        <v>0</v>
      </c>
      <c r="P24" s="122"/>
      <c r="Q24" s="61">
        <f t="shared" si="9"/>
        <v>0</v>
      </c>
    </row>
    <row r="25" spans="1:17" x14ac:dyDescent="0.25">
      <c r="A25" s="15">
        <v>130</v>
      </c>
      <c r="B25" s="27" t="s">
        <v>273</v>
      </c>
      <c r="C25" s="57"/>
      <c r="D25" s="75"/>
      <c r="E25" s="58"/>
      <c r="F25" s="53"/>
      <c r="G25" s="54"/>
      <c r="H25" s="55"/>
      <c r="I25" s="59">
        <v>0.05</v>
      </c>
      <c r="J25" s="121"/>
      <c r="K25" s="59">
        <v>0.05</v>
      </c>
      <c r="L25" s="53"/>
      <c r="M25" s="54"/>
      <c r="N25" s="54"/>
      <c r="O25" s="60">
        <f t="shared" si="9"/>
        <v>0</v>
      </c>
      <c r="P25" s="122"/>
      <c r="Q25" s="61">
        <f t="shared" si="9"/>
        <v>0</v>
      </c>
    </row>
    <row r="26" spans="1:17" x14ac:dyDescent="0.25">
      <c r="A26" s="15">
        <v>140</v>
      </c>
      <c r="B26" s="47" t="s">
        <v>274</v>
      </c>
      <c r="C26" s="51">
        <f>SUM(C27,C28)</f>
        <v>0</v>
      </c>
      <c r="D26" s="119"/>
      <c r="E26" s="52">
        <f>SUM(E27,E28)</f>
        <v>0</v>
      </c>
      <c r="F26" s="53"/>
      <c r="G26" s="54"/>
      <c r="H26" s="55"/>
      <c r="I26" s="54"/>
      <c r="J26" s="123"/>
      <c r="K26" s="54"/>
      <c r="L26" s="53"/>
      <c r="M26" s="54"/>
      <c r="N26" s="54"/>
      <c r="O26" s="52">
        <f>SUM(O27,O28)</f>
        <v>0</v>
      </c>
      <c r="P26" s="119"/>
      <c r="Q26" s="52">
        <f>SUM(Q27,Q28)</f>
        <v>0</v>
      </c>
    </row>
    <row r="27" spans="1:17" x14ac:dyDescent="0.25">
      <c r="A27" s="15">
        <v>150</v>
      </c>
      <c r="B27" s="27" t="s">
        <v>275</v>
      </c>
      <c r="C27" s="62"/>
      <c r="D27" s="122"/>
      <c r="E27" s="61"/>
      <c r="F27" s="54"/>
      <c r="G27" s="54"/>
      <c r="H27" s="55"/>
      <c r="I27" s="59">
        <v>1</v>
      </c>
      <c r="J27" s="121"/>
      <c r="K27" s="59">
        <v>1</v>
      </c>
      <c r="L27" s="53"/>
      <c r="M27" s="54"/>
      <c r="N27" s="54"/>
      <c r="O27" s="60">
        <f t="shared" ref="O27:Q33" si="10">+C27*I27</f>
        <v>0</v>
      </c>
      <c r="P27" s="122"/>
      <c r="Q27" s="61">
        <f t="shared" si="10"/>
        <v>0</v>
      </c>
    </row>
    <row r="28" spans="1:17" x14ac:dyDescent="0.25">
      <c r="A28" s="15">
        <v>160</v>
      </c>
      <c r="B28" s="27" t="s">
        <v>276</v>
      </c>
      <c r="C28" s="28"/>
      <c r="D28" s="124"/>
      <c r="E28" s="63"/>
      <c r="F28" s="54"/>
      <c r="G28" s="54"/>
      <c r="H28" s="55"/>
      <c r="I28" s="59">
        <v>1</v>
      </c>
      <c r="J28" s="121"/>
      <c r="K28" s="59">
        <v>1</v>
      </c>
      <c r="L28" s="53"/>
      <c r="M28" s="54"/>
      <c r="N28" s="54"/>
      <c r="O28" s="60">
        <f t="shared" si="10"/>
        <v>0</v>
      </c>
      <c r="P28" s="122"/>
      <c r="Q28" s="61">
        <f t="shared" si="10"/>
        <v>0</v>
      </c>
    </row>
    <row r="29" spans="1:17" x14ac:dyDescent="0.25">
      <c r="A29" s="15">
        <v>170</v>
      </c>
      <c r="B29" s="27" t="s">
        <v>277</v>
      </c>
      <c r="C29" s="27"/>
      <c r="D29" s="124"/>
      <c r="E29" s="63"/>
      <c r="F29" s="54"/>
      <c r="G29" s="54"/>
      <c r="H29" s="55"/>
      <c r="I29" s="59">
        <v>1</v>
      </c>
      <c r="J29" s="121"/>
      <c r="K29" s="59">
        <v>1</v>
      </c>
      <c r="L29" s="53"/>
      <c r="M29" s="54"/>
      <c r="N29" s="54"/>
      <c r="O29" s="60">
        <f t="shared" si="10"/>
        <v>0</v>
      </c>
      <c r="P29" s="122"/>
      <c r="Q29" s="61">
        <f t="shared" si="10"/>
        <v>0</v>
      </c>
    </row>
    <row r="30" spans="1:17" x14ac:dyDescent="0.25">
      <c r="A30" s="15">
        <v>180</v>
      </c>
      <c r="B30" s="27" t="s">
        <v>278</v>
      </c>
      <c r="C30" s="27"/>
      <c r="D30" s="124"/>
      <c r="E30" s="63"/>
      <c r="F30" s="54"/>
      <c r="G30" s="54"/>
      <c r="H30" s="55"/>
      <c r="I30" s="59">
        <v>1</v>
      </c>
      <c r="J30" s="121"/>
      <c r="K30" s="59">
        <v>1</v>
      </c>
      <c r="L30" s="53"/>
      <c r="M30" s="54"/>
      <c r="N30" s="54"/>
      <c r="O30" s="60">
        <f t="shared" si="10"/>
        <v>0</v>
      </c>
      <c r="P30" s="122"/>
      <c r="Q30" s="61">
        <f t="shared" si="10"/>
        <v>0</v>
      </c>
    </row>
    <row r="31" spans="1:17" x14ac:dyDescent="0.25">
      <c r="A31" s="15">
        <v>190</v>
      </c>
      <c r="B31" s="27" t="s">
        <v>279</v>
      </c>
      <c r="C31" s="27"/>
      <c r="D31" s="124"/>
      <c r="E31" s="63"/>
      <c r="F31" s="54"/>
      <c r="G31" s="54"/>
      <c r="H31" s="55"/>
      <c r="I31" s="59">
        <v>1</v>
      </c>
      <c r="J31" s="121"/>
      <c r="K31" s="59">
        <v>1</v>
      </c>
      <c r="L31" s="53"/>
      <c r="M31" s="54"/>
      <c r="N31" s="54"/>
      <c r="O31" s="60">
        <f t="shared" si="10"/>
        <v>0</v>
      </c>
      <c r="P31" s="122"/>
      <c r="Q31" s="61">
        <f t="shared" si="10"/>
        <v>0</v>
      </c>
    </row>
    <row r="32" spans="1:17" x14ac:dyDescent="0.25">
      <c r="A32" s="15">
        <v>200</v>
      </c>
      <c r="B32" s="27" t="s">
        <v>280</v>
      </c>
      <c r="C32" s="27"/>
      <c r="D32" s="124"/>
      <c r="E32" s="63"/>
      <c r="F32" s="54"/>
      <c r="G32" s="54"/>
      <c r="H32" s="55"/>
      <c r="I32" s="59">
        <v>0.2</v>
      </c>
      <c r="J32" s="121"/>
      <c r="K32" s="59">
        <v>0.2</v>
      </c>
      <c r="L32" s="53"/>
      <c r="M32" s="54"/>
      <c r="N32" s="54"/>
      <c r="O32" s="60">
        <f t="shared" si="10"/>
        <v>0</v>
      </c>
      <c r="P32" s="122"/>
      <c r="Q32" s="61">
        <f t="shared" si="10"/>
        <v>0</v>
      </c>
    </row>
    <row r="33" spans="1:17" x14ac:dyDescent="0.25">
      <c r="A33" s="15">
        <v>210</v>
      </c>
      <c r="B33" s="27" t="s">
        <v>281</v>
      </c>
      <c r="C33" s="27"/>
      <c r="D33" s="124"/>
      <c r="E33" s="63"/>
      <c r="F33" s="54"/>
      <c r="G33" s="54"/>
      <c r="H33" s="55"/>
      <c r="I33" s="59">
        <v>1</v>
      </c>
      <c r="J33" s="121"/>
      <c r="K33" s="59">
        <v>1</v>
      </c>
      <c r="L33" s="53"/>
      <c r="M33" s="54"/>
      <c r="N33" s="54"/>
      <c r="O33" s="60">
        <f t="shared" si="10"/>
        <v>0</v>
      </c>
      <c r="P33" s="122"/>
      <c r="Q33" s="61">
        <f t="shared" si="10"/>
        <v>0</v>
      </c>
    </row>
    <row r="34" spans="1:17" x14ac:dyDescent="0.25">
      <c r="A34" s="15">
        <v>220</v>
      </c>
      <c r="B34" s="27" t="s">
        <v>282</v>
      </c>
      <c r="C34" s="26"/>
      <c r="D34" s="123"/>
      <c r="E34" s="54"/>
      <c r="F34" s="54"/>
      <c r="G34" s="54"/>
      <c r="H34" s="55"/>
      <c r="I34" s="54"/>
      <c r="J34" s="123"/>
      <c r="K34" s="54"/>
      <c r="L34" s="53"/>
      <c r="M34" s="54"/>
      <c r="N34" s="54"/>
      <c r="O34" s="54"/>
      <c r="P34" s="123"/>
      <c r="Q34" s="54"/>
    </row>
    <row r="35" spans="1:17" x14ac:dyDescent="0.25">
      <c r="A35" s="15">
        <v>230</v>
      </c>
      <c r="B35" s="27" t="s">
        <v>283</v>
      </c>
      <c r="C35" s="27"/>
      <c r="D35" s="124"/>
      <c r="E35" s="63"/>
      <c r="F35" s="54"/>
      <c r="G35" s="54"/>
      <c r="H35" s="55"/>
      <c r="I35" s="59">
        <v>1</v>
      </c>
      <c r="J35" s="121"/>
      <c r="K35" s="59">
        <v>1</v>
      </c>
      <c r="L35" s="53"/>
      <c r="M35" s="54"/>
      <c r="N35" s="54"/>
      <c r="O35" s="60">
        <f t="shared" ref="O35:Q36" si="11">+C35*I35</f>
        <v>0</v>
      </c>
      <c r="P35" s="122"/>
      <c r="Q35" s="61">
        <f t="shared" si="11"/>
        <v>0</v>
      </c>
    </row>
    <row r="36" spans="1:17" x14ac:dyDescent="0.25">
      <c r="A36" s="15">
        <v>240</v>
      </c>
      <c r="B36" s="27" t="s">
        <v>284</v>
      </c>
      <c r="C36" s="27"/>
      <c r="D36" s="124"/>
      <c r="E36" s="63"/>
      <c r="F36" s="54"/>
      <c r="G36" s="54"/>
      <c r="H36" s="55"/>
      <c r="I36" s="59">
        <v>1</v>
      </c>
      <c r="J36" s="121"/>
      <c r="K36" s="59">
        <v>1</v>
      </c>
      <c r="L36" s="53"/>
      <c r="M36" s="54"/>
      <c r="N36" s="54"/>
      <c r="O36" s="60">
        <f t="shared" si="11"/>
        <v>0</v>
      </c>
      <c r="P36" s="122"/>
      <c r="Q36" s="61">
        <f t="shared" si="11"/>
        <v>0</v>
      </c>
    </row>
    <row r="37" spans="1:17" x14ac:dyDescent="0.25">
      <c r="A37" s="15">
        <v>250</v>
      </c>
      <c r="B37" s="27" t="s">
        <v>285</v>
      </c>
      <c r="C37" s="134"/>
      <c r="D37" s="123"/>
      <c r="E37" s="135"/>
      <c r="F37" s="54"/>
      <c r="G37" s="54"/>
      <c r="H37" s="55"/>
      <c r="I37" s="150"/>
      <c r="J37" s="124"/>
      <c r="K37" s="150"/>
      <c r="L37" s="53"/>
      <c r="M37" s="54"/>
      <c r="N37" s="54"/>
      <c r="O37" s="135"/>
      <c r="P37" s="123"/>
      <c r="Q37" s="135"/>
    </row>
    <row r="38" spans="1:17" x14ac:dyDescent="0.25">
      <c r="A38" s="15">
        <v>260</v>
      </c>
      <c r="B38" s="27" t="s">
        <v>286</v>
      </c>
      <c r="C38" s="64"/>
      <c r="D38" s="125"/>
      <c r="E38" s="65"/>
      <c r="F38" s="54"/>
      <c r="G38" s="54"/>
      <c r="H38" s="55"/>
      <c r="I38" s="59">
        <v>1</v>
      </c>
      <c r="J38" s="121"/>
      <c r="K38" s="59">
        <v>1</v>
      </c>
      <c r="L38" s="53"/>
      <c r="M38" s="54"/>
      <c r="N38" s="54"/>
      <c r="O38" s="63"/>
      <c r="P38" s="124"/>
      <c r="Q38" s="63"/>
    </row>
    <row r="39" spans="1:17" x14ac:dyDescent="0.25">
      <c r="A39" s="15">
        <v>270</v>
      </c>
      <c r="B39" s="47" t="s">
        <v>287</v>
      </c>
      <c r="C39" s="51">
        <f>C40+C48+C49</f>
        <v>0</v>
      </c>
      <c r="D39" s="119"/>
      <c r="E39" s="52">
        <f t="shared" ref="E39" si="12">E40+E48+E49</f>
        <v>0</v>
      </c>
      <c r="F39" s="156"/>
      <c r="G39" s="157"/>
      <c r="H39" s="158"/>
      <c r="I39" s="54"/>
      <c r="J39" s="123"/>
      <c r="K39" s="54"/>
      <c r="L39" s="138"/>
      <c r="M39" s="124"/>
      <c r="N39" s="124"/>
      <c r="O39" s="52">
        <f>O40+O48+O49</f>
        <v>0</v>
      </c>
      <c r="P39" s="119"/>
      <c r="Q39" s="52">
        <f t="shared" ref="Q39" si="13">Q40+Q48+Q49</f>
        <v>0</v>
      </c>
    </row>
    <row r="40" spans="1:17" x14ac:dyDescent="0.25">
      <c r="A40" s="15">
        <v>280</v>
      </c>
      <c r="B40" s="47" t="s">
        <v>288</v>
      </c>
      <c r="C40" s="51">
        <f t="shared" ref="C40:H40" si="14">SUM(C41:C43,C45,C47)</f>
        <v>0</v>
      </c>
      <c r="D40" s="119"/>
      <c r="E40" s="52">
        <f t="shared" si="14"/>
        <v>0</v>
      </c>
      <c r="F40" s="67">
        <f t="shared" si="14"/>
        <v>0</v>
      </c>
      <c r="G40" s="139"/>
      <c r="H40" s="68">
        <f t="shared" si="14"/>
        <v>0</v>
      </c>
      <c r="I40" s="54"/>
      <c r="J40" s="123"/>
      <c r="K40" s="54"/>
      <c r="L40" s="66"/>
      <c r="M40" s="135"/>
      <c r="N40" s="63"/>
      <c r="O40" s="52">
        <f>SUM(O41:O43,O45,O47)</f>
        <v>0</v>
      </c>
      <c r="P40" s="119"/>
      <c r="Q40" s="52">
        <f>SUM(Q41:Q43,Q45,Q47)</f>
        <v>0</v>
      </c>
    </row>
    <row r="41" spans="1:17" x14ac:dyDescent="0.25">
      <c r="A41" s="15">
        <v>290</v>
      </c>
      <c r="B41" s="27" t="s">
        <v>289</v>
      </c>
      <c r="C41" s="57"/>
      <c r="D41" s="75"/>
      <c r="E41" s="58"/>
      <c r="F41" s="69"/>
      <c r="G41" s="140"/>
      <c r="H41" s="70"/>
      <c r="I41" s="59">
        <v>1</v>
      </c>
      <c r="J41" s="121"/>
      <c r="K41" s="59">
        <v>1</v>
      </c>
      <c r="L41" s="66"/>
      <c r="M41" s="135"/>
      <c r="N41" s="63"/>
      <c r="O41" s="60">
        <f t="shared" ref="O41:Q43" si="15">+C41*I41</f>
        <v>0</v>
      </c>
      <c r="P41" s="122"/>
      <c r="Q41" s="61">
        <f t="shared" si="15"/>
        <v>0</v>
      </c>
    </row>
    <row r="42" spans="1:17" x14ac:dyDescent="0.25">
      <c r="A42" s="15">
        <v>300</v>
      </c>
      <c r="B42" s="27" t="s">
        <v>205</v>
      </c>
      <c r="C42" s="57"/>
      <c r="D42" s="75"/>
      <c r="E42" s="58"/>
      <c r="F42" s="66"/>
      <c r="G42" s="135"/>
      <c r="H42" s="71"/>
      <c r="I42" s="59">
        <v>0.93</v>
      </c>
      <c r="J42" s="121"/>
      <c r="K42" s="59">
        <v>0.93</v>
      </c>
      <c r="L42" s="66"/>
      <c r="M42" s="135"/>
      <c r="N42" s="63"/>
      <c r="O42" s="60">
        <f t="shared" si="15"/>
        <v>0</v>
      </c>
      <c r="P42" s="122"/>
      <c r="Q42" s="61">
        <f t="shared" si="15"/>
        <v>0</v>
      </c>
    </row>
    <row r="43" spans="1:17" x14ac:dyDescent="0.25">
      <c r="A43" s="15">
        <v>310</v>
      </c>
      <c r="B43" s="27" t="s">
        <v>198</v>
      </c>
      <c r="C43" s="57"/>
      <c r="D43" s="75">
        <f>(D18+D24+D30+D36)-MIN(D18+D24+D30+D36,D42)</f>
        <v>0</v>
      </c>
      <c r="E43" s="58"/>
      <c r="F43" s="66"/>
      <c r="G43" s="135"/>
      <c r="H43" s="71"/>
      <c r="I43" s="59">
        <v>0.85</v>
      </c>
      <c r="J43" s="121"/>
      <c r="K43" s="59">
        <v>0.85</v>
      </c>
      <c r="L43" s="66"/>
      <c r="M43" s="135"/>
      <c r="N43" s="63"/>
      <c r="O43" s="60">
        <f t="shared" si="15"/>
        <v>0</v>
      </c>
      <c r="P43" s="122"/>
      <c r="Q43" s="61">
        <f t="shared" si="15"/>
        <v>0</v>
      </c>
    </row>
    <row r="44" spans="1:17" x14ac:dyDescent="0.25">
      <c r="A44" s="15">
        <v>320</v>
      </c>
      <c r="B44" s="27" t="s">
        <v>290</v>
      </c>
      <c r="C44" s="72"/>
      <c r="D44" s="73"/>
      <c r="E44" s="73"/>
      <c r="F44" s="53"/>
      <c r="G44" s="123"/>
      <c r="H44" s="55"/>
      <c r="I44" s="54"/>
      <c r="J44" s="123"/>
      <c r="K44" s="54"/>
      <c r="L44" s="53"/>
      <c r="M44" s="123"/>
      <c r="N44" s="54"/>
      <c r="O44" s="54"/>
      <c r="P44" s="123"/>
      <c r="Q44" s="54"/>
    </row>
    <row r="45" spans="1:17" x14ac:dyDescent="0.25">
      <c r="A45" s="15">
        <v>330</v>
      </c>
      <c r="B45" s="27" t="s">
        <v>291</v>
      </c>
      <c r="C45" s="57"/>
      <c r="D45" s="75"/>
      <c r="E45" s="58"/>
      <c r="F45" s="66"/>
      <c r="G45" s="150"/>
      <c r="H45" s="71"/>
      <c r="I45" s="59">
        <v>0.7</v>
      </c>
      <c r="J45" s="121"/>
      <c r="K45" s="59">
        <v>0.7</v>
      </c>
      <c r="L45" s="66"/>
      <c r="M45" s="150"/>
      <c r="N45" s="63"/>
      <c r="O45" s="60">
        <f t="shared" ref="O45:Q45" si="16">+C45*I45</f>
        <v>0</v>
      </c>
      <c r="P45" s="122"/>
      <c r="Q45" s="61">
        <f t="shared" si="16"/>
        <v>0</v>
      </c>
    </row>
    <row r="46" spans="1:17" x14ac:dyDescent="0.25">
      <c r="A46" s="15">
        <v>340</v>
      </c>
      <c r="B46" s="27" t="s">
        <v>292</v>
      </c>
      <c r="C46" s="74"/>
      <c r="D46" s="75"/>
      <c r="E46" s="73"/>
      <c r="F46" s="53"/>
      <c r="G46" s="123"/>
      <c r="H46" s="55"/>
      <c r="I46" s="54"/>
      <c r="J46" s="123"/>
      <c r="K46" s="54"/>
      <c r="L46" s="53"/>
      <c r="M46" s="123"/>
      <c r="N46" s="54"/>
      <c r="O46" s="54"/>
      <c r="P46" s="123"/>
      <c r="Q46" s="54"/>
    </row>
    <row r="47" spans="1:17" x14ac:dyDescent="0.25">
      <c r="A47" s="15">
        <v>350</v>
      </c>
      <c r="B47" s="27" t="s">
        <v>293</v>
      </c>
      <c r="C47" s="57"/>
      <c r="D47" s="75"/>
      <c r="E47" s="58"/>
      <c r="F47" s="66"/>
      <c r="G47" s="150"/>
      <c r="H47" s="71"/>
      <c r="I47" s="59">
        <v>0.5</v>
      </c>
      <c r="J47" s="121"/>
      <c r="K47" s="59">
        <v>0.5</v>
      </c>
      <c r="L47" s="66"/>
      <c r="M47" s="150"/>
      <c r="N47" s="63"/>
      <c r="O47" s="60">
        <f t="shared" ref="O47:Q47" si="17">+C47*I47</f>
        <v>0</v>
      </c>
      <c r="P47" s="122"/>
      <c r="Q47" s="61">
        <f t="shared" si="17"/>
        <v>0</v>
      </c>
    </row>
    <row r="48" spans="1:17" x14ac:dyDescent="0.25">
      <c r="A48" s="15">
        <v>360</v>
      </c>
      <c r="B48" s="27" t="s">
        <v>294</v>
      </c>
      <c r="C48" s="57"/>
      <c r="D48" s="75"/>
      <c r="E48" s="58"/>
      <c r="F48" s="138"/>
      <c r="G48" s="124"/>
      <c r="H48" s="141"/>
      <c r="I48" s="73"/>
      <c r="J48" s="73"/>
      <c r="K48" s="142"/>
      <c r="L48" s="138"/>
      <c r="M48" s="124"/>
      <c r="N48" s="124"/>
      <c r="O48" s="151"/>
      <c r="P48" s="122"/>
      <c r="Q48" s="122"/>
    </row>
    <row r="49" spans="1:17" x14ac:dyDescent="0.25">
      <c r="A49" s="15">
        <v>370</v>
      </c>
      <c r="B49" s="47" t="s">
        <v>295</v>
      </c>
      <c r="C49" s="51">
        <f>SUM(C50:C52)</f>
        <v>0</v>
      </c>
      <c r="D49" s="119"/>
      <c r="E49" s="52">
        <f t="shared" ref="E49" si="18">SUM(E50:E52)</f>
        <v>0</v>
      </c>
      <c r="F49" s="53"/>
      <c r="G49" s="54"/>
      <c r="H49" s="55"/>
      <c r="I49" s="54"/>
      <c r="J49" s="123"/>
      <c r="K49" s="54"/>
      <c r="L49" s="53"/>
      <c r="M49" s="54"/>
      <c r="N49" s="54"/>
      <c r="O49" s="52">
        <f>SUM(O50:O52)</f>
        <v>0</v>
      </c>
      <c r="P49" s="119"/>
      <c r="Q49" s="52">
        <f t="shared" ref="Q49" si="19">SUM(Q50:Q52)</f>
        <v>0</v>
      </c>
    </row>
    <row r="50" spans="1:17" x14ac:dyDescent="0.25">
      <c r="A50" s="15">
        <v>380</v>
      </c>
      <c r="B50" s="27" t="s">
        <v>296</v>
      </c>
      <c r="C50" s="62"/>
      <c r="D50" s="122"/>
      <c r="E50" s="61"/>
      <c r="F50" s="54"/>
      <c r="G50" s="54"/>
      <c r="H50" s="55"/>
      <c r="I50" s="59">
        <v>0.5</v>
      </c>
      <c r="J50" s="121"/>
      <c r="K50" s="59">
        <v>0.5</v>
      </c>
      <c r="L50" s="53"/>
      <c r="M50" s="54"/>
      <c r="N50" s="54"/>
      <c r="O50" s="60">
        <f t="shared" ref="O50:Q54" si="20">+C50*I50</f>
        <v>0</v>
      </c>
      <c r="P50" s="122"/>
      <c r="Q50" s="61">
        <f t="shared" si="20"/>
        <v>0</v>
      </c>
    </row>
    <row r="51" spans="1:17" x14ac:dyDescent="0.25">
      <c r="A51" s="15">
        <v>390</v>
      </c>
      <c r="B51" s="27" t="s">
        <v>297</v>
      </c>
      <c r="C51" s="27"/>
      <c r="D51" s="124"/>
      <c r="E51" s="63"/>
      <c r="F51" s="54"/>
      <c r="G51" s="54"/>
      <c r="H51" s="55"/>
      <c r="I51" s="59">
        <v>1</v>
      </c>
      <c r="J51" s="121"/>
      <c r="K51" s="59">
        <v>1</v>
      </c>
      <c r="L51" s="53"/>
      <c r="M51" s="54"/>
      <c r="N51" s="54"/>
      <c r="O51" s="60">
        <f t="shared" si="20"/>
        <v>0</v>
      </c>
      <c r="P51" s="122"/>
      <c r="Q51" s="61">
        <f t="shared" si="20"/>
        <v>0</v>
      </c>
    </row>
    <row r="52" spans="1:17" x14ac:dyDescent="0.25">
      <c r="A52" s="15">
        <v>400</v>
      </c>
      <c r="B52" s="27" t="s">
        <v>298</v>
      </c>
      <c r="C52" s="27"/>
      <c r="D52" s="124"/>
      <c r="E52" s="63"/>
      <c r="F52" s="54"/>
      <c r="G52" s="54"/>
      <c r="H52" s="55"/>
      <c r="I52" s="59">
        <v>1</v>
      </c>
      <c r="J52" s="121"/>
      <c r="K52" s="59">
        <v>1</v>
      </c>
      <c r="L52" s="53"/>
      <c r="M52" s="54"/>
      <c r="N52" s="54"/>
      <c r="O52" s="60">
        <f t="shared" si="20"/>
        <v>0</v>
      </c>
      <c r="P52" s="122"/>
      <c r="Q52" s="61">
        <f t="shared" si="20"/>
        <v>0</v>
      </c>
    </row>
    <row r="53" spans="1:17" x14ac:dyDescent="0.25">
      <c r="A53" s="15">
        <v>410</v>
      </c>
      <c r="B53" s="27" t="s">
        <v>299</v>
      </c>
      <c r="C53" s="126"/>
      <c r="D53" s="54"/>
      <c r="E53" s="124"/>
      <c r="F53" s="54"/>
      <c r="G53" s="54"/>
      <c r="H53" s="54"/>
      <c r="I53" s="143"/>
      <c r="J53" s="143"/>
      <c r="K53" s="143"/>
      <c r="L53" s="124"/>
      <c r="M53" s="54"/>
      <c r="N53" s="124"/>
      <c r="O53" s="60">
        <f t="shared" si="20"/>
        <v>0</v>
      </c>
      <c r="P53" s="122"/>
      <c r="Q53" s="61">
        <f t="shared" si="20"/>
        <v>0</v>
      </c>
    </row>
    <row r="54" spans="1:17" x14ac:dyDescent="0.25">
      <c r="A54" s="15">
        <v>420</v>
      </c>
      <c r="B54" s="27" t="s">
        <v>300</v>
      </c>
      <c r="C54" s="126"/>
      <c r="D54" s="123"/>
      <c r="E54" s="124"/>
      <c r="F54" s="124"/>
      <c r="G54" s="123"/>
      <c r="H54" s="124"/>
      <c r="I54" s="124"/>
      <c r="J54" s="123"/>
      <c r="K54" s="124"/>
      <c r="L54" s="124"/>
      <c r="M54" s="54"/>
      <c r="N54" s="124"/>
      <c r="O54" s="60">
        <f>+C54*I54</f>
        <v>0</v>
      </c>
      <c r="P54" s="122"/>
      <c r="Q54" s="61">
        <f t="shared" si="20"/>
        <v>0</v>
      </c>
    </row>
    <row r="55" spans="1:17" x14ac:dyDescent="0.25">
      <c r="A55" s="15">
        <v>430</v>
      </c>
      <c r="B55" s="27" t="s">
        <v>301</v>
      </c>
      <c r="C55" s="26"/>
      <c r="D55" s="54"/>
      <c r="E55" s="54"/>
      <c r="F55" s="54"/>
      <c r="G55" s="54"/>
      <c r="H55" s="54"/>
      <c r="I55" s="54"/>
      <c r="J55" s="123"/>
      <c r="K55" s="54"/>
      <c r="L55" s="54"/>
      <c r="M55" s="54"/>
      <c r="N55" s="54"/>
      <c r="O55" s="151"/>
      <c r="P55" s="54"/>
      <c r="Q55" s="122"/>
    </row>
    <row r="56" spans="1:17" x14ac:dyDescent="0.25">
      <c r="A56" s="169" t="s">
        <v>211</v>
      </c>
      <c r="B56" s="170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x14ac:dyDescent="0.25">
      <c r="A57" s="15">
        <v>440</v>
      </c>
      <c r="B57" s="27" t="s">
        <v>302</v>
      </c>
      <c r="C57" s="27"/>
      <c r="D57" s="1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x14ac:dyDescent="0.25">
      <c r="A58" s="15">
        <v>450</v>
      </c>
      <c r="B58" s="27" t="s">
        <v>303</v>
      </c>
      <c r="C58" s="27"/>
      <c r="D58" s="126"/>
      <c r="E58" s="27"/>
      <c r="F58" s="26"/>
      <c r="G58" s="26"/>
      <c r="H58" s="26"/>
      <c r="I58" s="27"/>
      <c r="J58" s="126"/>
      <c r="K58" s="134"/>
      <c r="L58" s="26"/>
      <c r="M58" s="26"/>
      <c r="N58" s="26"/>
      <c r="O58" s="27"/>
      <c r="P58" s="126"/>
      <c r="Q58" s="27"/>
    </row>
    <row r="59" spans="1:17" x14ac:dyDescent="0.25">
      <c r="A59" s="15">
        <v>460</v>
      </c>
      <c r="B59" s="47" t="s">
        <v>304</v>
      </c>
      <c r="C59" s="27"/>
      <c r="D59" s="26"/>
      <c r="E59" s="27"/>
      <c r="F59" s="126"/>
      <c r="G59" s="26"/>
      <c r="H59" s="126"/>
      <c r="I59" s="126"/>
      <c r="J59" s="26"/>
      <c r="K59" s="126"/>
      <c r="L59" s="126"/>
      <c r="M59" s="26"/>
      <c r="N59" s="126"/>
      <c r="O59" s="27"/>
      <c r="P59" s="26"/>
      <c r="Q59" s="27"/>
    </row>
    <row r="60" spans="1:17" x14ac:dyDescent="0.25">
      <c r="A60" s="15">
        <v>470</v>
      </c>
      <c r="B60" s="27" t="s">
        <v>263</v>
      </c>
      <c r="C60" s="27"/>
      <c r="D60" s="26"/>
      <c r="E60" s="27"/>
      <c r="F60" s="126"/>
      <c r="G60" s="26"/>
      <c r="H60" s="126"/>
      <c r="I60" s="27"/>
      <c r="J60" s="26"/>
      <c r="K60" s="27"/>
      <c r="L60" s="126"/>
      <c r="M60" s="26"/>
      <c r="N60" s="126"/>
      <c r="O60" s="27"/>
      <c r="P60" s="26"/>
      <c r="Q60" s="27"/>
    </row>
    <row r="61" spans="1:17" x14ac:dyDescent="0.25">
      <c r="A61" s="15">
        <v>480</v>
      </c>
      <c r="B61" s="27" t="s">
        <v>305</v>
      </c>
      <c r="C61" s="27"/>
      <c r="D61" s="26"/>
      <c r="E61" s="27"/>
      <c r="F61" s="126"/>
      <c r="G61" s="26"/>
      <c r="H61" s="126"/>
      <c r="I61" s="27"/>
      <c r="J61" s="26"/>
      <c r="K61" s="27"/>
      <c r="L61" s="126"/>
      <c r="M61" s="26"/>
      <c r="N61" s="126"/>
      <c r="O61" s="27"/>
      <c r="P61" s="26"/>
      <c r="Q61" s="27"/>
    </row>
    <row r="62" spans="1:17" x14ac:dyDescent="0.25">
      <c r="A62" s="15">
        <v>490</v>
      </c>
      <c r="B62" s="27" t="s">
        <v>306</v>
      </c>
      <c r="C62" s="27"/>
      <c r="D62" s="126"/>
      <c r="E62" s="27"/>
      <c r="F62" s="27"/>
      <c r="G62" s="134"/>
      <c r="H62" s="27"/>
      <c r="I62" s="27"/>
      <c r="J62" s="26"/>
      <c r="K62" s="27"/>
      <c r="L62" s="27"/>
      <c r="M62" s="134"/>
      <c r="N62" s="27"/>
      <c r="O62" s="27"/>
      <c r="P62" s="26"/>
      <c r="Q62" s="27"/>
    </row>
    <row r="63" spans="1:17" x14ac:dyDescent="0.25">
      <c r="A63" s="15">
        <v>500</v>
      </c>
      <c r="B63" s="27" t="s">
        <v>279</v>
      </c>
      <c r="C63" s="27"/>
      <c r="D63" s="26"/>
      <c r="E63" s="27"/>
      <c r="F63" s="126"/>
      <c r="G63" s="26"/>
      <c r="H63" s="126"/>
      <c r="I63" s="27"/>
      <c r="J63" s="26"/>
      <c r="K63" s="27"/>
      <c r="L63" s="126"/>
      <c r="M63" s="26"/>
      <c r="N63" s="126"/>
      <c r="O63" s="27"/>
      <c r="P63" s="26"/>
      <c r="Q63" s="27"/>
    </row>
    <row r="64" spans="1:17" x14ac:dyDescent="0.25">
      <c r="A64" s="15">
        <v>510</v>
      </c>
      <c r="B64" s="27" t="s">
        <v>307</v>
      </c>
      <c r="C64" s="27"/>
      <c r="D64" s="26"/>
      <c r="E64" s="27"/>
      <c r="F64" s="126"/>
      <c r="G64" s="26"/>
      <c r="H64" s="126"/>
      <c r="I64" s="27"/>
      <c r="J64" s="26"/>
      <c r="K64" s="27"/>
      <c r="L64" s="126"/>
      <c r="M64" s="26"/>
      <c r="N64" s="126"/>
      <c r="O64" s="27"/>
      <c r="P64" s="26"/>
      <c r="Q64" s="27"/>
    </row>
    <row r="65" spans="1:17" x14ac:dyDescent="0.25">
      <c r="A65" s="15">
        <v>520</v>
      </c>
      <c r="B65" s="27" t="s">
        <v>467</v>
      </c>
      <c r="C65" s="27"/>
      <c r="D65" s="26"/>
      <c r="E65" s="27"/>
      <c r="F65" s="126"/>
      <c r="G65" s="26"/>
      <c r="H65" s="126"/>
      <c r="I65" s="126"/>
      <c r="J65" s="26"/>
      <c r="K65" s="126"/>
      <c r="L65" s="126"/>
      <c r="M65" s="26"/>
      <c r="N65" s="126"/>
      <c r="O65" s="126"/>
      <c r="P65" s="26"/>
      <c r="Q65" s="126"/>
    </row>
    <row r="67" spans="1:17" s="1" customFormat="1" ht="12.75" x14ac:dyDescent="0.2">
      <c r="B67" s="76" t="s">
        <v>87</v>
      </c>
      <c r="C67" s="83"/>
    </row>
    <row r="68" spans="1:17" s="1" customFormat="1" ht="12.75" x14ac:dyDescent="0.2">
      <c r="B68" s="77" t="s">
        <v>88</v>
      </c>
      <c r="C68" s="83"/>
    </row>
    <row r="69" spans="1:17" s="1" customFormat="1" ht="12.75" x14ac:dyDescent="0.2">
      <c r="B69" s="78"/>
    </row>
    <row r="70" spans="1:17" s="1" customFormat="1" ht="12.75" x14ac:dyDescent="0.2">
      <c r="B70" s="76" t="s">
        <v>87</v>
      </c>
      <c r="C70" s="83"/>
    </row>
    <row r="71" spans="1:17" s="1" customFormat="1" ht="12.75" x14ac:dyDescent="0.2">
      <c r="B71" s="79" t="s">
        <v>88</v>
      </c>
      <c r="C71" s="83"/>
    </row>
  </sheetData>
  <sheetProtection formatCells="0" formatColumns="0" formatRows="0" insertColumns="0" insertRows="0" insertHyperlinks="0" deleteColumns="0" deleteRows="0" sort="0" autoFilter="0" pivotTables="0"/>
  <mergeCells count="12">
    <mergeCell ref="C4:E4"/>
    <mergeCell ref="D5:E5"/>
    <mergeCell ref="D6:E6"/>
    <mergeCell ref="D7:E7"/>
    <mergeCell ref="D8:E8"/>
    <mergeCell ref="F10:H10"/>
    <mergeCell ref="I10:K10"/>
    <mergeCell ref="L10:N10"/>
    <mergeCell ref="O10:Q10"/>
    <mergeCell ref="A56:Q56"/>
    <mergeCell ref="A10:B11"/>
    <mergeCell ref="C10:E10"/>
  </mergeCells>
  <hyperlinks>
    <hyperlink ref="C2" location="'Pregled obrazaca'!A1" display="Povratak na Pregled obrazaca"/>
  </hyperlinks>
  <pageMargins left="0.25" right="0.25" top="0.48" bottom="0.3" header="0.3" footer="0.3"/>
  <pageSetup paperSize="9" scale="45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zoomScale="73" zoomScaleNormal="73" workbookViewId="0">
      <selection activeCell="A10" sqref="A10:B11"/>
    </sheetView>
  </sheetViews>
  <sheetFormatPr defaultColWidth="9.140625" defaultRowHeight="15" x14ac:dyDescent="0.25"/>
  <cols>
    <col min="1" max="1" width="9.42578125" style="91" customWidth="1"/>
    <col min="2" max="2" width="165.7109375" style="91" customWidth="1"/>
    <col min="3" max="3" width="12.5703125" style="91" customWidth="1"/>
    <col min="4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7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7" s="5" customFormat="1" x14ac:dyDescent="0.25">
      <c r="A4" s="80" t="s">
        <v>308</v>
      </c>
      <c r="B4" s="81"/>
      <c r="C4" s="177" t="s">
        <v>309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45.75" customHeight="1" x14ac:dyDescent="0.25">
      <c r="A10" s="181" t="s">
        <v>310</v>
      </c>
      <c r="B10" s="183"/>
      <c r="C10" s="192" t="s">
        <v>102</v>
      </c>
      <c r="D10" s="195"/>
      <c r="E10" s="196"/>
      <c r="F10" s="192" t="s">
        <v>248</v>
      </c>
      <c r="G10" s="195"/>
      <c r="H10" s="196"/>
      <c r="I10" s="192" t="s">
        <v>14</v>
      </c>
      <c r="J10" s="195"/>
      <c r="K10" s="196"/>
      <c r="L10" s="197" t="s">
        <v>249</v>
      </c>
      <c r="M10" s="198"/>
      <c r="N10" s="199"/>
      <c r="O10" s="192" t="s">
        <v>250</v>
      </c>
      <c r="P10" s="195"/>
      <c r="Q10" s="196"/>
    </row>
    <row r="11" spans="1:17" ht="69.95" customHeight="1" x14ac:dyDescent="0.25">
      <c r="A11" s="190"/>
      <c r="B11" s="191"/>
      <c r="C11" s="35" t="s">
        <v>251</v>
      </c>
      <c r="D11" s="35" t="s">
        <v>252</v>
      </c>
      <c r="E11" s="35" t="s">
        <v>253</v>
      </c>
      <c r="F11" s="35" t="s">
        <v>251</v>
      </c>
      <c r="G11" s="35" t="s">
        <v>252</v>
      </c>
      <c r="H11" s="35" t="s">
        <v>253</v>
      </c>
      <c r="I11" s="35" t="s">
        <v>251</v>
      </c>
      <c r="J11" s="35" t="s">
        <v>252</v>
      </c>
      <c r="K11" s="35" t="s">
        <v>253</v>
      </c>
      <c r="L11" s="35" t="s">
        <v>251</v>
      </c>
      <c r="M11" s="35" t="s">
        <v>252</v>
      </c>
      <c r="N11" s="35" t="s">
        <v>253</v>
      </c>
      <c r="O11" s="35" t="s">
        <v>251</v>
      </c>
      <c r="P11" s="35" t="s">
        <v>252</v>
      </c>
      <c r="Q11" s="35" t="s">
        <v>253</v>
      </c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30</v>
      </c>
      <c r="J12" s="15" t="s">
        <v>32</v>
      </c>
      <c r="K12" s="15" t="s">
        <v>254</v>
      </c>
      <c r="L12" s="15" t="s">
        <v>255</v>
      </c>
      <c r="M12" s="15" t="s">
        <v>256</v>
      </c>
      <c r="N12" s="15" t="s">
        <v>257</v>
      </c>
      <c r="O12" s="15" t="s">
        <v>258</v>
      </c>
      <c r="P12" s="15" t="s">
        <v>259</v>
      </c>
      <c r="Q12" s="15" t="s">
        <v>260</v>
      </c>
    </row>
    <row r="13" spans="1:17" x14ac:dyDescent="0.25">
      <c r="A13" s="15" t="s">
        <v>16</v>
      </c>
      <c r="B13" s="47" t="s">
        <v>261</v>
      </c>
      <c r="C13" s="51">
        <f>SUM(C14,C39)</f>
        <v>0</v>
      </c>
      <c r="D13" s="119"/>
      <c r="E13" s="52">
        <f t="shared" ref="E13" si="0">SUM(E14,E39)</f>
        <v>0</v>
      </c>
      <c r="F13" s="53"/>
      <c r="G13" s="54"/>
      <c r="H13" s="54"/>
      <c r="I13" s="54"/>
      <c r="J13" s="54"/>
      <c r="K13" s="54"/>
      <c r="L13" s="54"/>
      <c r="M13" s="54"/>
      <c r="N13" s="55"/>
      <c r="O13" s="56">
        <f>SUM(O14,O39,O53)-O54</f>
        <v>0</v>
      </c>
      <c r="P13" s="120"/>
      <c r="Q13" s="56">
        <f>SUM(Q14,Q39,Q53)-Q54</f>
        <v>0</v>
      </c>
    </row>
    <row r="14" spans="1:17" x14ac:dyDescent="0.25">
      <c r="A14" s="15" t="s">
        <v>20</v>
      </c>
      <c r="B14" s="47" t="s">
        <v>262</v>
      </c>
      <c r="C14" s="51">
        <f>SUM(C15,C22,C29:C33,C35,C36,C38)</f>
        <v>0</v>
      </c>
      <c r="D14" s="119"/>
      <c r="E14" s="52">
        <f>SUM(E15,E22,E29:E33,E35,E36,E38)</f>
        <v>0</v>
      </c>
      <c r="F14" s="53"/>
      <c r="G14" s="54"/>
      <c r="H14" s="54"/>
      <c r="I14" s="54"/>
      <c r="J14" s="54"/>
      <c r="K14" s="54"/>
      <c r="L14" s="54"/>
      <c r="M14" s="54"/>
      <c r="N14" s="55"/>
      <c r="O14" s="56">
        <f>SUM(O15,O22,O29:O33,O35,O36,O38)</f>
        <v>0</v>
      </c>
      <c r="P14" s="120"/>
      <c r="Q14" s="56">
        <f>SUM(Q15,Q22,Q29:Q33,Q35,Q36,Q38)</f>
        <v>0</v>
      </c>
    </row>
    <row r="15" spans="1:17" x14ac:dyDescent="0.25">
      <c r="A15" s="15" t="s">
        <v>17</v>
      </c>
      <c r="B15" s="47" t="s">
        <v>263</v>
      </c>
      <c r="C15" s="51">
        <f>SUM(C16,C17)</f>
        <v>0</v>
      </c>
      <c r="D15" s="119"/>
      <c r="E15" s="52">
        <f t="shared" ref="E15" si="1">SUM(E16,E17)</f>
        <v>0</v>
      </c>
      <c r="F15" s="53"/>
      <c r="G15" s="54"/>
      <c r="H15" s="54"/>
      <c r="I15" s="54"/>
      <c r="J15" s="54"/>
      <c r="K15" s="54"/>
      <c r="L15" s="54"/>
      <c r="M15" s="54"/>
      <c r="N15" s="55"/>
      <c r="O15" s="56">
        <f>SUM(O16,O17)</f>
        <v>0</v>
      </c>
      <c r="P15" s="120"/>
      <c r="Q15" s="56">
        <f t="shared" ref="Q15" si="2">SUM(Q16,Q17)</f>
        <v>0</v>
      </c>
    </row>
    <row r="16" spans="1:17" x14ac:dyDescent="0.25">
      <c r="A16" s="15" t="s">
        <v>18</v>
      </c>
      <c r="B16" s="27" t="s">
        <v>264</v>
      </c>
      <c r="C16" s="57"/>
      <c r="D16" s="75"/>
      <c r="E16" s="58"/>
      <c r="F16" s="53"/>
      <c r="G16" s="54"/>
      <c r="H16" s="55"/>
      <c r="I16" s="59">
        <v>1</v>
      </c>
      <c r="J16" s="121"/>
      <c r="K16" s="59">
        <v>1</v>
      </c>
      <c r="L16" s="53"/>
      <c r="M16" s="54"/>
      <c r="N16" s="54"/>
      <c r="O16" s="60">
        <f>+C16*I16</f>
        <v>0</v>
      </c>
      <c r="P16" s="122"/>
      <c r="Q16" s="61">
        <f>+E16*K16</f>
        <v>0</v>
      </c>
    </row>
    <row r="17" spans="1:17" x14ac:dyDescent="0.25">
      <c r="A17" s="15" t="s">
        <v>24</v>
      </c>
      <c r="B17" s="47" t="s">
        <v>265</v>
      </c>
      <c r="C17" s="51">
        <f>SUM(C18:C21)</f>
        <v>0</v>
      </c>
      <c r="D17" s="119"/>
      <c r="E17" s="52">
        <f t="shared" ref="E17" si="3">SUM(E18:E21)</f>
        <v>0</v>
      </c>
      <c r="F17" s="53"/>
      <c r="G17" s="54"/>
      <c r="H17" s="55"/>
      <c r="I17" s="54"/>
      <c r="J17" s="123"/>
      <c r="K17" s="54"/>
      <c r="L17" s="53"/>
      <c r="M17" s="54"/>
      <c r="N17" s="54"/>
      <c r="O17" s="52">
        <f>SUM(O18:O21)</f>
        <v>0</v>
      </c>
      <c r="P17" s="119"/>
      <c r="Q17" s="52">
        <f t="shared" ref="Q17" si="4">SUM(Q18:Q21)</f>
        <v>0</v>
      </c>
    </row>
    <row r="18" spans="1:17" x14ac:dyDescent="0.25">
      <c r="A18" s="15" t="s">
        <v>26</v>
      </c>
      <c r="B18" s="27" t="s">
        <v>266</v>
      </c>
      <c r="C18" s="57"/>
      <c r="D18" s="75"/>
      <c r="E18" s="58"/>
      <c r="F18" s="53"/>
      <c r="G18" s="54"/>
      <c r="H18" s="55"/>
      <c r="I18" s="59">
        <v>0.5</v>
      </c>
      <c r="J18" s="121"/>
      <c r="K18" s="59">
        <v>0.5</v>
      </c>
      <c r="L18" s="53"/>
      <c r="M18" s="54"/>
      <c r="N18" s="54"/>
      <c r="O18" s="60">
        <f t="shared" ref="O18:Q21" si="5">+C18*I18</f>
        <v>0</v>
      </c>
      <c r="P18" s="122"/>
      <c r="Q18" s="61">
        <f t="shared" si="5"/>
        <v>0</v>
      </c>
    </row>
    <row r="19" spans="1:17" x14ac:dyDescent="0.25">
      <c r="A19" s="15" t="s">
        <v>28</v>
      </c>
      <c r="B19" s="27" t="s">
        <v>267</v>
      </c>
      <c r="C19" s="57"/>
      <c r="D19" s="75"/>
      <c r="E19" s="58"/>
      <c r="F19" s="53"/>
      <c r="G19" s="54"/>
      <c r="H19" s="55"/>
      <c r="I19" s="59">
        <v>0.5</v>
      </c>
      <c r="J19" s="121"/>
      <c r="K19" s="59">
        <v>0.5</v>
      </c>
      <c r="L19" s="53"/>
      <c r="M19" s="54"/>
      <c r="N19" s="54"/>
      <c r="O19" s="60">
        <f t="shared" si="5"/>
        <v>0</v>
      </c>
      <c r="P19" s="122"/>
      <c r="Q19" s="61">
        <f t="shared" si="5"/>
        <v>0</v>
      </c>
    </row>
    <row r="20" spans="1:17" x14ac:dyDescent="0.25">
      <c r="A20" s="15" t="s">
        <v>30</v>
      </c>
      <c r="B20" s="27" t="s">
        <v>268</v>
      </c>
      <c r="C20" s="57"/>
      <c r="D20" s="75"/>
      <c r="E20" s="58"/>
      <c r="F20" s="53"/>
      <c r="G20" s="54"/>
      <c r="H20" s="55"/>
      <c r="I20" s="59">
        <v>0.5</v>
      </c>
      <c r="J20" s="121"/>
      <c r="K20" s="59">
        <v>0.5</v>
      </c>
      <c r="L20" s="53"/>
      <c r="M20" s="54"/>
      <c r="N20" s="54"/>
      <c r="O20" s="60">
        <f t="shared" si="5"/>
        <v>0</v>
      </c>
      <c r="P20" s="122"/>
      <c r="Q20" s="61">
        <f t="shared" si="5"/>
        <v>0</v>
      </c>
    </row>
    <row r="21" spans="1:17" x14ac:dyDescent="0.25">
      <c r="A21" s="15" t="s">
        <v>32</v>
      </c>
      <c r="B21" s="27" t="s">
        <v>269</v>
      </c>
      <c r="C21" s="57"/>
      <c r="D21" s="75"/>
      <c r="E21" s="58"/>
      <c r="F21" s="53"/>
      <c r="G21" s="54"/>
      <c r="H21" s="55"/>
      <c r="I21" s="59">
        <v>0.5</v>
      </c>
      <c r="J21" s="121"/>
      <c r="K21" s="59">
        <v>0.5</v>
      </c>
      <c r="L21" s="53"/>
      <c r="M21" s="54"/>
      <c r="N21" s="54"/>
      <c r="O21" s="60">
        <f t="shared" si="5"/>
        <v>0</v>
      </c>
      <c r="P21" s="122"/>
      <c r="Q21" s="61">
        <f t="shared" si="5"/>
        <v>0</v>
      </c>
    </row>
    <row r="22" spans="1:17" x14ac:dyDescent="0.25">
      <c r="A22" s="15">
        <v>100</v>
      </c>
      <c r="B22" s="47" t="s">
        <v>270</v>
      </c>
      <c r="C22" s="51">
        <f t="shared" ref="C22:E23" si="6">SUM(C23:C26)</f>
        <v>0</v>
      </c>
      <c r="D22" s="119"/>
      <c r="E22" s="52">
        <f t="shared" si="6"/>
        <v>0</v>
      </c>
      <c r="F22" s="53"/>
      <c r="G22" s="54"/>
      <c r="H22" s="55"/>
      <c r="I22" s="54"/>
      <c r="J22" s="123"/>
      <c r="K22" s="54"/>
      <c r="L22" s="53"/>
      <c r="M22" s="54"/>
      <c r="N22" s="54"/>
      <c r="O22" s="52">
        <f>SUM(O23:O26)</f>
        <v>0</v>
      </c>
      <c r="P22" s="119"/>
      <c r="Q22" s="52">
        <f t="shared" ref="Q22:Q23" si="7">SUM(Q23:Q26)</f>
        <v>0</v>
      </c>
    </row>
    <row r="23" spans="1:17" x14ac:dyDescent="0.25">
      <c r="A23" s="15">
        <v>110</v>
      </c>
      <c r="B23" s="47" t="s">
        <v>271</v>
      </c>
      <c r="C23" s="51">
        <f t="shared" si="6"/>
        <v>0</v>
      </c>
      <c r="D23" s="119"/>
      <c r="E23" s="52">
        <f t="shared" si="6"/>
        <v>0</v>
      </c>
      <c r="F23" s="53"/>
      <c r="G23" s="54"/>
      <c r="H23" s="55"/>
      <c r="I23" s="54"/>
      <c r="J23" s="123"/>
      <c r="K23" s="54"/>
      <c r="L23" s="53"/>
      <c r="M23" s="54"/>
      <c r="N23" s="54"/>
      <c r="O23" s="52">
        <f t="shared" ref="O23" si="8">SUM(O24:O27)</f>
        <v>0</v>
      </c>
      <c r="P23" s="119"/>
      <c r="Q23" s="52">
        <f t="shared" si="7"/>
        <v>0</v>
      </c>
    </row>
    <row r="24" spans="1:17" x14ac:dyDescent="0.25">
      <c r="A24" s="15">
        <v>120</v>
      </c>
      <c r="B24" s="27" t="s">
        <v>272</v>
      </c>
      <c r="C24" s="57"/>
      <c r="D24" s="75"/>
      <c r="E24" s="58"/>
      <c r="F24" s="53"/>
      <c r="G24" s="54"/>
      <c r="H24" s="55"/>
      <c r="I24" s="59"/>
      <c r="J24" s="121"/>
      <c r="K24" s="59"/>
      <c r="L24" s="53"/>
      <c r="M24" s="54"/>
      <c r="N24" s="54"/>
      <c r="O24" s="60">
        <f t="shared" ref="O24:Q25" si="9">+C24*I24</f>
        <v>0</v>
      </c>
      <c r="P24" s="122"/>
      <c r="Q24" s="61">
        <f t="shared" si="9"/>
        <v>0</v>
      </c>
    </row>
    <row r="25" spans="1:17" x14ac:dyDescent="0.25">
      <c r="A25" s="15">
        <v>130</v>
      </c>
      <c r="B25" s="27" t="s">
        <v>273</v>
      </c>
      <c r="C25" s="57"/>
      <c r="D25" s="75"/>
      <c r="E25" s="58"/>
      <c r="F25" s="53"/>
      <c r="G25" s="54"/>
      <c r="H25" s="55"/>
      <c r="I25" s="59">
        <v>0.05</v>
      </c>
      <c r="J25" s="121"/>
      <c r="K25" s="59">
        <v>0.05</v>
      </c>
      <c r="L25" s="53"/>
      <c r="M25" s="54"/>
      <c r="N25" s="54"/>
      <c r="O25" s="60">
        <f t="shared" si="9"/>
        <v>0</v>
      </c>
      <c r="P25" s="122"/>
      <c r="Q25" s="61">
        <f t="shared" si="9"/>
        <v>0</v>
      </c>
    </row>
    <row r="26" spans="1:17" x14ac:dyDescent="0.25">
      <c r="A26" s="15">
        <v>140</v>
      </c>
      <c r="B26" s="47" t="s">
        <v>274</v>
      </c>
      <c r="C26" s="51">
        <f>SUM(C27,C28)</f>
        <v>0</v>
      </c>
      <c r="D26" s="119"/>
      <c r="E26" s="52">
        <f>SUM(E27,E28)</f>
        <v>0</v>
      </c>
      <c r="F26" s="53"/>
      <c r="G26" s="54"/>
      <c r="H26" s="55"/>
      <c r="I26" s="54"/>
      <c r="J26" s="123"/>
      <c r="K26" s="54"/>
      <c r="L26" s="53"/>
      <c r="M26" s="54"/>
      <c r="N26" s="54"/>
      <c r="O26" s="52">
        <f>SUM(O27,O28)</f>
        <v>0</v>
      </c>
      <c r="P26" s="119"/>
      <c r="Q26" s="52">
        <f>SUM(Q27,Q28)</f>
        <v>0</v>
      </c>
    </row>
    <row r="27" spans="1:17" x14ac:dyDescent="0.25">
      <c r="A27" s="15">
        <v>150</v>
      </c>
      <c r="B27" s="27" t="s">
        <v>275</v>
      </c>
      <c r="C27" s="62"/>
      <c r="D27" s="122"/>
      <c r="E27" s="61"/>
      <c r="F27" s="54"/>
      <c r="G27" s="54"/>
      <c r="H27" s="55"/>
      <c r="I27" s="59">
        <v>1</v>
      </c>
      <c r="J27" s="121"/>
      <c r="K27" s="59">
        <v>1</v>
      </c>
      <c r="L27" s="53"/>
      <c r="M27" s="54"/>
      <c r="N27" s="54"/>
      <c r="O27" s="60">
        <f t="shared" ref="O27:Q33" si="10">+C27*I27</f>
        <v>0</v>
      </c>
      <c r="P27" s="122"/>
      <c r="Q27" s="61">
        <f t="shared" si="10"/>
        <v>0</v>
      </c>
    </row>
    <row r="28" spans="1:17" x14ac:dyDescent="0.25">
      <c r="A28" s="15">
        <v>160</v>
      </c>
      <c r="B28" s="27" t="s">
        <v>276</v>
      </c>
      <c r="C28" s="28"/>
      <c r="D28" s="124"/>
      <c r="E28" s="63"/>
      <c r="F28" s="54"/>
      <c r="G28" s="54"/>
      <c r="H28" s="55"/>
      <c r="I28" s="59">
        <v>1</v>
      </c>
      <c r="J28" s="121"/>
      <c r="K28" s="59">
        <v>1</v>
      </c>
      <c r="L28" s="53"/>
      <c r="M28" s="54"/>
      <c r="N28" s="54"/>
      <c r="O28" s="60">
        <f t="shared" si="10"/>
        <v>0</v>
      </c>
      <c r="P28" s="122"/>
      <c r="Q28" s="61">
        <f t="shared" si="10"/>
        <v>0</v>
      </c>
    </row>
    <row r="29" spans="1:17" x14ac:dyDescent="0.25">
      <c r="A29" s="15">
        <v>170</v>
      </c>
      <c r="B29" s="27" t="s">
        <v>277</v>
      </c>
      <c r="C29" s="27"/>
      <c r="D29" s="124"/>
      <c r="E29" s="63"/>
      <c r="F29" s="54"/>
      <c r="G29" s="54"/>
      <c r="H29" s="55"/>
      <c r="I29" s="59">
        <v>1</v>
      </c>
      <c r="J29" s="121"/>
      <c r="K29" s="59">
        <v>1</v>
      </c>
      <c r="L29" s="53"/>
      <c r="M29" s="54"/>
      <c r="N29" s="54"/>
      <c r="O29" s="60">
        <f t="shared" si="10"/>
        <v>0</v>
      </c>
      <c r="P29" s="122"/>
      <c r="Q29" s="61">
        <f t="shared" si="10"/>
        <v>0</v>
      </c>
    </row>
    <row r="30" spans="1:17" x14ac:dyDescent="0.25">
      <c r="A30" s="15">
        <v>180</v>
      </c>
      <c r="B30" s="27" t="s">
        <v>278</v>
      </c>
      <c r="C30" s="27"/>
      <c r="D30" s="124"/>
      <c r="E30" s="63"/>
      <c r="F30" s="54"/>
      <c r="G30" s="54"/>
      <c r="H30" s="55"/>
      <c r="I30" s="59">
        <v>1</v>
      </c>
      <c r="J30" s="121"/>
      <c r="K30" s="59">
        <v>1</v>
      </c>
      <c r="L30" s="53"/>
      <c r="M30" s="54"/>
      <c r="N30" s="54"/>
      <c r="O30" s="60">
        <f t="shared" si="10"/>
        <v>0</v>
      </c>
      <c r="P30" s="122"/>
      <c r="Q30" s="61">
        <f t="shared" si="10"/>
        <v>0</v>
      </c>
    </row>
    <row r="31" spans="1:17" x14ac:dyDescent="0.25">
      <c r="A31" s="15">
        <v>190</v>
      </c>
      <c r="B31" s="27" t="s">
        <v>279</v>
      </c>
      <c r="C31" s="27"/>
      <c r="D31" s="124"/>
      <c r="E31" s="63"/>
      <c r="F31" s="54"/>
      <c r="G31" s="54"/>
      <c r="H31" s="55"/>
      <c r="I31" s="59">
        <v>1</v>
      </c>
      <c r="J31" s="121"/>
      <c r="K31" s="59">
        <v>1</v>
      </c>
      <c r="L31" s="53"/>
      <c r="M31" s="54"/>
      <c r="N31" s="54"/>
      <c r="O31" s="60">
        <f t="shared" si="10"/>
        <v>0</v>
      </c>
      <c r="P31" s="122"/>
      <c r="Q31" s="61">
        <f t="shared" si="10"/>
        <v>0</v>
      </c>
    </row>
    <row r="32" spans="1:17" x14ac:dyDescent="0.25">
      <c r="A32" s="15">
        <v>200</v>
      </c>
      <c r="B32" s="27" t="s">
        <v>280</v>
      </c>
      <c r="C32" s="27"/>
      <c r="D32" s="124"/>
      <c r="E32" s="63"/>
      <c r="F32" s="54"/>
      <c r="G32" s="54"/>
      <c r="H32" s="55"/>
      <c r="I32" s="59">
        <v>0.2</v>
      </c>
      <c r="J32" s="121"/>
      <c r="K32" s="59">
        <v>0.2</v>
      </c>
      <c r="L32" s="53"/>
      <c r="M32" s="54"/>
      <c r="N32" s="54"/>
      <c r="O32" s="60">
        <f t="shared" si="10"/>
        <v>0</v>
      </c>
      <c r="P32" s="122"/>
      <c r="Q32" s="61">
        <f t="shared" si="10"/>
        <v>0</v>
      </c>
    </row>
    <row r="33" spans="1:17" x14ac:dyDescent="0.25">
      <c r="A33" s="15">
        <v>210</v>
      </c>
      <c r="B33" s="27" t="s">
        <v>281</v>
      </c>
      <c r="C33" s="27"/>
      <c r="D33" s="124"/>
      <c r="E33" s="63"/>
      <c r="F33" s="54"/>
      <c r="G33" s="54"/>
      <c r="H33" s="55"/>
      <c r="I33" s="59">
        <v>1</v>
      </c>
      <c r="J33" s="121"/>
      <c r="K33" s="59">
        <v>1</v>
      </c>
      <c r="L33" s="53"/>
      <c r="M33" s="54"/>
      <c r="N33" s="54"/>
      <c r="O33" s="60">
        <f t="shared" si="10"/>
        <v>0</v>
      </c>
      <c r="P33" s="122"/>
      <c r="Q33" s="61">
        <f t="shared" si="10"/>
        <v>0</v>
      </c>
    </row>
    <row r="34" spans="1:17" x14ac:dyDescent="0.25">
      <c r="A34" s="15">
        <v>220</v>
      </c>
      <c r="B34" s="27" t="s">
        <v>282</v>
      </c>
      <c r="C34" s="26"/>
      <c r="D34" s="123"/>
      <c r="E34" s="54"/>
      <c r="F34" s="54"/>
      <c r="G34" s="54"/>
      <c r="H34" s="55"/>
      <c r="I34" s="54"/>
      <c r="J34" s="123"/>
      <c r="K34" s="54"/>
      <c r="L34" s="53"/>
      <c r="M34" s="54"/>
      <c r="N34" s="54"/>
      <c r="O34" s="54"/>
      <c r="P34" s="123"/>
      <c r="Q34" s="54"/>
    </row>
    <row r="35" spans="1:17" x14ac:dyDescent="0.25">
      <c r="A35" s="15">
        <v>230</v>
      </c>
      <c r="B35" s="27" t="s">
        <v>283</v>
      </c>
      <c r="C35" s="27"/>
      <c r="D35" s="124"/>
      <c r="E35" s="63"/>
      <c r="F35" s="54"/>
      <c r="G35" s="54"/>
      <c r="H35" s="55"/>
      <c r="I35" s="59">
        <v>1</v>
      </c>
      <c r="J35" s="121"/>
      <c r="K35" s="59">
        <v>1</v>
      </c>
      <c r="L35" s="53"/>
      <c r="M35" s="54"/>
      <c r="N35" s="54"/>
      <c r="O35" s="60">
        <f t="shared" ref="O35:Q36" si="11">+C35*I35</f>
        <v>0</v>
      </c>
      <c r="P35" s="122"/>
      <c r="Q35" s="61">
        <f t="shared" si="11"/>
        <v>0</v>
      </c>
    </row>
    <row r="36" spans="1:17" x14ac:dyDescent="0.25">
      <c r="A36" s="15">
        <v>240</v>
      </c>
      <c r="B36" s="27" t="s">
        <v>284</v>
      </c>
      <c r="C36" s="27"/>
      <c r="D36" s="124"/>
      <c r="E36" s="63"/>
      <c r="F36" s="54"/>
      <c r="G36" s="54"/>
      <c r="H36" s="55"/>
      <c r="I36" s="59">
        <v>1</v>
      </c>
      <c r="J36" s="121"/>
      <c r="K36" s="59">
        <v>1</v>
      </c>
      <c r="L36" s="53"/>
      <c r="M36" s="54"/>
      <c r="N36" s="54"/>
      <c r="O36" s="60">
        <f t="shared" si="11"/>
        <v>0</v>
      </c>
      <c r="P36" s="122"/>
      <c r="Q36" s="61">
        <f t="shared" si="11"/>
        <v>0</v>
      </c>
    </row>
    <row r="37" spans="1:17" x14ac:dyDescent="0.25">
      <c r="A37" s="15">
        <v>250</v>
      </c>
      <c r="B37" s="27" t="s">
        <v>285</v>
      </c>
      <c r="C37" s="134"/>
      <c r="D37" s="123"/>
      <c r="E37" s="135"/>
      <c r="F37" s="54"/>
      <c r="G37" s="54"/>
      <c r="H37" s="55"/>
      <c r="I37" s="150"/>
      <c r="J37" s="124"/>
      <c r="K37" s="150"/>
      <c r="L37" s="53"/>
      <c r="M37" s="54"/>
      <c r="N37" s="54"/>
      <c r="O37" s="135"/>
      <c r="P37" s="123"/>
      <c r="Q37" s="135"/>
    </row>
    <row r="38" spans="1:17" x14ac:dyDescent="0.25">
      <c r="A38" s="15">
        <v>260</v>
      </c>
      <c r="B38" s="27" t="s">
        <v>286</v>
      </c>
      <c r="C38" s="64"/>
      <c r="D38" s="125"/>
      <c r="E38" s="65"/>
      <c r="F38" s="54"/>
      <c r="G38" s="54"/>
      <c r="H38" s="55"/>
      <c r="I38" s="59">
        <v>1</v>
      </c>
      <c r="J38" s="121"/>
      <c r="K38" s="59">
        <v>1</v>
      </c>
      <c r="L38" s="53"/>
      <c r="M38" s="54"/>
      <c r="N38" s="54"/>
      <c r="O38" s="63"/>
      <c r="P38" s="124"/>
      <c r="Q38" s="63"/>
    </row>
    <row r="39" spans="1:17" x14ac:dyDescent="0.25">
      <c r="A39" s="15">
        <v>270</v>
      </c>
      <c r="B39" s="47" t="s">
        <v>287</v>
      </c>
      <c r="C39" s="51">
        <f>C40+C48+C49</f>
        <v>0</v>
      </c>
      <c r="D39" s="119"/>
      <c r="E39" s="52">
        <f t="shared" ref="E39" si="12">E40+E48+E49</f>
        <v>0</v>
      </c>
      <c r="F39" s="156"/>
      <c r="G39" s="157"/>
      <c r="H39" s="158"/>
      <c r="I39" s="54"/>
      <c r="J39" s="123"/>
      <c r="K39" s="54"/>
      <c r="L39" s="138"/>
      <c r="M39" s="124"/>
      <c r="N39" s="124"/>
      <c r="O39" s="52">
        <f>O40+O48+O49</f>
        <v>0</v>
      </c>
      <c r="P39" s="119"/>
      <c r="Q39" s="52">
        <f t="shared" ref="Q39" si="13">Q40+Q48+Q49</f>
        <v>0</v>
      </c>
    </row>
    <row r="40" spans="1:17" x14ac:dyDescent="0.25">
      <c r="A40" s="15">
        <v>280</v>
      </c>
      <c r="B40" s="47" t="s">
        <v>288</v>
      </c>
      <c r="C40" s="51">
        <f t="shared" ref="C40:H40" si="14">SUM(C41:C43,C45,C47)</f>
        <v>0</v>
      </c>
      <c r="D40" s="119"/>
      <c r="E40" s="52">
        <f t="shared" si="14"/>
        <v>0</v>
      </c>
      <c r="F40" s="67">
        <f t="shared" si="14"/>
        <v>0</v>
      </c>
      <c r="G40" s="139"/>
      <c r="H40" s="68">
        <f t="shared" si="14"/>
        <v>0</v>
      </c>
      <c r="I40" s="54"/>
      <c r="J40" s="123"/>
      <c r="K40" s="54"/>
      <c r="L40" s="66"/>
      <c r="M40" s="135"/>
      <c r="N40" s="63"/>
      <c r="O40" s="52">
        <f>SUM(O41:O43,O45,O47)</f>
        <v>0</v>
      </c>
      <c r="P40" s="119"/>
      <c r="Q40" s="52">
        <f>SUM(Q41:Q43,Q45,Q47)</f>
        <v>0</v>
      </c>
    </row>
    <row r="41" spans="1:17" x14ac:dyDescent="0.25">
      <c r="A41" s="15">
        <v>290</v>
      </c>
      <c r="B41" s="27" t="s">
        <v>289</v>
      </c>
      <c r="C41" s="57"/>
      <c r="D41" s="75"/>
      <c r="E41" s="58"/>
      <c r="F41" s="69"/>
      <c r="G41" s="140"/>
      <c r="H41" s="70"/>
      <c r="I41" s="59">
        <v>1</v>
      </c>
      <c r="J41" s="121"/>
      <c r="K41" s="59">
        <v>1</v>
      </c>
      <c r="L41" s="66"/>
      <c r="M41" s="135"/>
      <c r="N41" s="63"/>
      <c r="O41" s="60">
        <f t="shared" ref="O41:Q43" si="15">+C41*I41</f>
        <v>0</v>
      </c>
      <c r="P41" s="122"/>
      <c r="Q41" s="61">
        <f t="shared" si="15"/>
        <v>0</v>
      </c>
    </row>
    <row r="42" spans="1:17" x14ac:dyDescent="0.25">
      <c r="A42" s="15">
        <v>300</v>
      </c>
      <c r="B42" s="27" t="s">
        <v>205</v>
      </c>
      <c r="C42" s="57"/>
      <c r="D42" s="75"/>
      <c r="E42" s="58"/>
      <c r="F42" s="66"/>
      <c r="G42" s="135"/>
      <c r="H42" s="71"/>
      <c r="I42" s="59">
        <v>0.93</v>
      </c>
      <c r="J42" s="121"/>
      <c r="K42" s="59">
        <v>0.93</v>
      </c>
      <c r="L42" s="66"/>
      <c r="M42" s="135"/>
      <c r="N42" s="63"/>
      <c r="O42" s="60">
        <f t="shared" si="15"/>
        <v>0</v>
      </c>
      <c r="P42" s="122"/>
      <c r="Q42" s="61">
        <f t="shared" si="15"/>
        <v>0</v>
      </c>
    </row>
    <row r="43" spans="1:17" x14ac:dyDescent="0.25">
      <c r="A43" s="15">
        <v>310</v>
      </c>
      <c r="B43" s="27" t="s">
        <v>198</v>
      </c>
      <c r="C43" s="57"/>
      <c r="D43" s="75">
        <f>(D18+D24+D30+D36)-MIN(D18+D24+D30+D36,D42)</f>
        <v>0</v>
      </c>
      <c r="E43" s="58"/>
      <c r="F43" s="66"/>
      <c r="G43" s="135"/>
      <c r="H43" s="71"/>
      <c r="I43" s="59">
        <v>0.85</v>
      </c>
      <c r="J43" s="121"/>
      <c r="K43" s="59">
        <v>0.85</v>
      </c>
      <c r="L43" s="66"/>
      <c r="M43" s="135"/>
      <c r="N43" s="63"/>
      <c r="O43" s="60">
        <f t="shared" si="15"/>
        <v>0</v>
      </c>
      <c r="P43" s="122"/>
      <c r="Q43" s="61">
        <f t="shared" si="15"/>
        <v>0</v>
      </c>
    </row>
    <row r="44" spans="1:17" x14ac:dyDescent="0.25">
      <c r="A44" s="15">
        <v>320</v>
      </c>
      <c r="B44" s="27" t="s">
        <v>290</v>
      </c>
      <c r="C44" s="72"/>
      <c r="D44" s="73"/>
      <c r="E44" s="73"/>
      <c r="F44" s="53"/>
      <c r="G44" s="123"/>
      <c r="H44" s="55"/>
      <c r="I44" s="54"/>
      <c r="J44" s="123"/>
      <c r="K44" s="54"/>
      <c r="L44" s="53"/>
      <c r="M44" s="123"/>
      <c r="N44" s="54"/>
      <c r="O44" s="54"/>
      <c r="P44" s="123"/>
      <c r="Q44" s="54"/>
    </row>
    <row r="45" spans="1:17" x14ac:dyDescent="0.25">
      <c r="A45" s="15">
        <v>330</v>
      </c>
      <c r="B45" s="27" t="s">
        <v>291</v>
      </c>
      <c r="C45" s="57"/>
      <c r="D45" s="75"/>
      <c r="E45" s="58"/>
      <c r="F45" s="66"/>
      <c r="G45" s="150"/>
      <c r="H45" s="71"/>
      <c r="I45" s="59">
        <v>0.7</v>
      </c>
      <c r="J45" s="121"/>
      <c r="K45" s="59">
        <v>0.7</v>
      </c>
      <c r="L45" s="66"/>
      <c r="M45" s="150"/>
      <c r="N45" s="63"/>
      <c r="O45" s="60">
        <f t="shared" ref="O45:Q45" si="16">+C45*I45</f>
        <v>0</v>
      </c>
      <c r="P45" s="122"/>
      <c r="Q45" s="61">
        <f t="shared" si="16"/>
        <v>0</v>
      </c>
    </row>
    <row r="46" spans="1:17" x14ac:dyDescent="0.25">
      <c r="A46" s="15">
        <v>340</v>
      </c>
      <c r="B46" s="27" t="s">
        <v>292</v>
      </c>
      <c r="C46" s="74"/>
      <c r="D46" s="75"/>
      <c r="E46" s="73"/>
      <c r="F46" s="53"/>
      <c r="G46" s="123"/>
      <c r="H46" s="55"/>
      <c r="I46" s="54"/>
      <c r="J46" s="123"/>
      <c r="K46" s="54"/>
      <c r="L46" s="53"/>
      <c r="M46" s="123"/>
      <c r="N46" s="54"/>
      <c r="O46" s="54"/>
      <c r="P46" s="123"/>
      <c r="Q46" s="54"/>
    </row>
    <row r="47" spans="1:17" x14ac:dyDescent="0.25">
      <c r="A47" s="15">
        <v>350</v>
      </c>
      <c r="B47" s="27" t="s">
        <v>293</v>
      </c>
      <c r="C47" s="57"/>
      <c r="D47" s="75"/>
      <c r="E47" s="58"/>
      <c r="F47" s="66"/>
      <c r="G47" s="150"/>
      <c r="H47" s="71"/>
      <c r="I47" s="59">
        <v>0.5</v>
      </c>
      <c r="J47" s="121"/>
      <c r="K47" s="59">
        <v>0.5</v>
      </c>
      <c r="L47" s="66"/>
      <c r="M47" s="150"/>
      <c r="N47" s="63"/>
      <c r="O47" s="60">
        <f t="shared" ref="O47:Q47" si="17">+C47*I47</f>
        <v>0</v>
      </c>
      <c r="P47" s="122"/>
      <c r="Q47" s="61">
        <f t="shared" si="17"/>
        <v>0</v>
      </c>
    </row>
    <row r="48" spans="1:17" x14ac:dyDescent="0.25">
      <c r="A48" s="15">
        <v>360</v>
      </c>
      <c r="B48" s="27" t="s">
        <v>294</v>
      </c>
      <c r="C48" s="57"/>
      <c r="D48" s="75"/>
      <c r="E48" s="58"/>
      <c r="F48" s="138"/>
      <c r="G48" s="124"/>
      <c r="H48" s="141"/>
      <c r="I48" s="73"/>
      <c r="J48" s="73"/>
      <c r="K48" s="142"/>
      <c r="L48" s="138"/>
      <c r="M48" s="124"/>
      <c r="N48" s="124"/>
      <c r="O48" s="151"/>
      <c r="P48" s="122"/>
      <c r="Q48" s="122"/>
    </row>
    <row r="49" spans="1:17" x14ac:dyDescent="0.25">
      <c r="A49" s="15">
        <v>370</v>
      </c>
      <c r="B49" s="47" t="s">
        <v>295</v>
      </c>
      <c r="C49" s="51">
        <f>SUM(C50:C52)</f>
        <v>0</v>
      </c>
      <c r="D49" s="119"/>
      <c r="E49" s="52">
        <f t="shared" ref="E49" si="18">SUM(E50:E52)</f>
        <v>0</v>
      </c>
      <c r="F49" s="53"/>
      <c r="G49" s="54"/>
      <c r="H49" s="55"/>
      <c r="I49" s="54"/>
      <c r="J49" s="123"/>
      <c r="K49" s="54"/>
      <c r="L49" s="53"/>
      <c r="M49" s="54"/>
      <c r="N49" s="54"/>
      <c r="O49" s="52">
        <f>SUM(O50:O52)</f>
        <v>0</v>
      </c>
      <c r="P49" s="119"/>
      <c r="Q49" s="52">
        <f t="shared" ref="Q49" si="19">SUM(Q50:Q52)</f>
        <v>0</v>
      </c>
    </row>
    <row r="50" spans="1:17" x14ac:dyDescent="0.25">
      <c r="A50" s="15">
        <v>380</v>
      </c>
      <c r="B50" s="27" t="s">
        <v>296</v>
      </c>
      <c r="C50" s="62"/>
      <c r="D50" s="122"/>
      <c r="E50" s="61"/>
      <c r="F50" s="54"/>
      <c r="G50" s="54"/>
      <c r="H50" s="55"/>
      <c r="I50" s="59">
        <v>0.5</v>
      </c>
      <c r="J50" s="121"/>
      <c r="K50" s="59">
        <v>0.5</v>
      </c>
      <c r="L50" s="53"/>
      <c r="M50" s="54"/>
      <c r="N50" s="54"/>
      <c r="O50" s="60">
        <f t="shared" ref="O50:Q54" si="20">+C50*I50</f>
        <v>0</v>
      </c>
      <c r="P50" s="122"/>
      <c r="Q50" s="61">
        <f t="shared" si="20"/>
        <v>0</v>
      </c>
    </row>
    <row r="51" spans="1:17" x14ac:dyDescent="0.25">
      <c r="A51" s="15">
        <v>390</v>
      </c>
      <c r="B51" s="27" t="s">
        <v>297</v>
      </c>
      <c r="C51" s="27"/>
      <c r="D51" s="124"/>
      <c r="E51" s="63"/>
      <c r="F51" s="54"/>
      <c r="G51" s="54"/>
      <c r="H51" s="55"/>
      <c r="I51" s="59">
        <v>1</v>
      </c>
      <c r="J51" s="121"/>
      <c r="K51" s="59">
        <v>1</v>
      </c>
      <c r="L51" s="53"/>
      <c r="M51" s="54"/>
      <c r="N51" s="54"/>
      <c r="O51" s="60">
        <f t="shared" si="20"/>
        <v>0</v>
      </c>
      <c r="P51" s="122"/>
      <c r="Q51" s="61">
        <f t="shared" si="20"/>
        <v>0</v>
      </c>
    </row>
    <row r="52" spans="1:17" x14ac:dyDescent="0.25">
      <c r="A52" s="15">
        <v>400</v>
      </c>
      <c r="B52" s="27" t="s">
        <v>298</v>
      </c>
      <c r="C52" s="27"/>
      <c r="D52" s="124"/>
      <c r="E52" s="63"/>
      <c r="F52" s="54"/>
      <c r="G52" s="54"/>
      <c r="H52" s="55"/>
      <c r="I52" s="59">
        <v>1</v>
      </c>
      <c r="J52" s="121"/>
      <c r="K52" s="59">
        <v>1</v>
      </c>
      <c r="L52" s="53"/>
      <c r="M52" s="54"/>
      <c r="N52" s="54"/>
      <c r="O52" s="60">
        <f t="shared" si="20"/>
        <v>0</v>
      </c>
      <c r="P52" s="122"/>
      <c r="Q52" s="61">
        <f t="shared" si="20"/>
        <v>0</v>
      </c>
    </row>
    <row r="53" spans="1:17" x14ac:dyDescent="0.25">
      <c r="A53" s="15">
        <v>410</v>
      </c>
      <c r="B53" s="27" t="s">
        <v>299</v>
      </c>
      <c r="C53" s="126"/>
      <c r="D53" s="54"/>
      <c r="E53" s="124"/>
      <c r="F53" s="54"/>
      <c r="G53" s="54"/>
      <c r="H53" s="54"/>
      <c r="I53" s="143"/>
      <c r="J53" s="143"/>
      <c r="K53" s="143"/>
      <c r="L53" s="124"/>
      <c r="M53" s="54"/>
      <c r="N53" s="124"/>
      <c r="O53" s="60">
        <f t="shared" si="20"/>
        <v>0</v>
      </c>
      <c r="P53" s="122"/>
      <c r="Q53" s="61">
        <f t="shared" si="20"/>
        <v>0</v>
      </c>
    </row>
    <row r="54" spans="1:17" x14ac:dyDescent="0.25">
      <c r="A54" s="15">
        <v>420</v>
      </c>
      <c r="B54" s="27" t="s">
        <v>300</v>
      </c>
      <c r="C54" s="126"/>
      <c r="D54" s="123"/>
      <c r="E54" s="124"/>
      <c r="F54" s="124"/>
      <c r="G54" s="123"/>
      <c r="H54" s="124"/>
      <c r="I54" s="124"/>
      <c r="J54" s="123"/>
      <c r="K54" s="124"/>
      <c r="L54" s="124"/>
      <c r="M54" s="54"/>
      <c r="N54" s="124"/>
      <c r="O54" s="60">
        <f>+C54*I54</f>
        <v>0</v>
      </c>
      <c r="P54" s="122"/>
      <c r="Q54" s="61">
        <f t="shared" si="20"/>
        <v>0</v>
      </c>
    </row>
    <row r="55" spans="1:17" x14ac:dyDescent="0.25">
      <c r="A55" s="15">
        <v>430</v>
      </c>
      <c r="B55" s="27" t="s">
        <v>301</v>
      </c>
      <c r="C55" s="26"/>
      <c r="D55" s="54"/>
      <c r="E55" s="54"/>
      <c r="F55" s="54"/>
      <c r="G55" s="54"/>
      <c r="H55" s="54"/>
      <c r="I55" s="54"/>
      <c r="J55" s="123"/>
      <c r="K55" s="54"/>
      <c r="L55" s="54"/>
      <c r="M55" s="54"/>
      <c r="N55" s="54"/>
      <c r="O55" s="151"/>
      <c r="P55" s="54"/>
      <c r="Q55" s="122"/>
    </row>
    <row r="56" spans="1:17" x14ac:dyDescent="0.25">
      <c r="A56" s="169" t="s">
        <v>211</v>
      </c>
      <c r="B56" s="170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x14ac:dyDescent="0.25">
      <c r="A57" s="15">
        <v>440</v>
      </c>
      <c r="B57" s="27" t="s">
        <v>302</v>
      </c>
      <c r="C57" s="27"/>
      <c r="D57" s="1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x14ac:dyDescent="0.25">
      <c r="A58" s="15">
        <v>450</v>
      </c>
      <c r="B58" s="27" t="s">
        <v>303</v>
      </c>
      <c r="C58" s="27"/>
      <c r="D58" s="126"/>
      <c r="E58" s="27"/>
      <c r="F58" s="26"/>
      <c r="G58" s="26"/>
      <c r="H58" s="26"/>
      <c r="I58" s="27"/>
      <c r="J58" s="126"/>
      <c r="K58" s="134"/>
      <c r="L58" s="26"/>
      <c r="M58" s="26"/>
      <c r="N58" s="26"/>
      <c r="O58" s="27"/>
      <c r="P58" s="126"/>
      <c r="Q58" s="27"/>
    </row>
    <row r="59" spans="1:17" x14ac:dyDescent="0.25">
      <c r="A59" s="15">
        <v>460</v>
      </c>
      <c r="B59" s="47" t="s">
        <v>304</v>
      </c>
      <c r="C59" s="27"/>
      <c r="D59" s="26"/>
      <c r="E59" s="27"/>
      <c r="F59" s="126"/>
      <c r="G59" s="26"/>
      <c r="H59" s="126"/>
      <c r="I59" s="126"/>
      <c r="J59" s="26"/>
      <c r="K59" s="126"/>
      <c r="L59" s="126"/>
      <c r="M59" s="26"/>
      <c r="N59" s="126"/>
      <c r="O59" s="27"/>
      <c r="P59" s="26"/>
      <c r="Q59" s="27"/>
    </row>
    <row r="60" spans="1:17" x14ac:dyDescent="0.25">
      <c r="A60" s="15">
        <v>470</v>
      </c>
      <c r="B60" s="27" t="s">
        <v>263</v>
      </c>
      <c r="C60" s="27"/>
      <c r="D60" s="26"/>
      <c r="E60" s="27"/>
      <c r="F60" s="126"/>
      <c r="G60" s="26"/>
      <c r="H60" s="126"/>
      <c r="I60" s="27"/>
      <c r="J60" s="26"/>
      <c r="K60" s="27"/>
      <c r="L60" s="126"/>
      <c r="M60" s="26"/>
      <c r="N60" s="126"/>
      <c r="O60" s="27"/>
      <c r="P60" s="26"/>
      <c r="Q60" s="27"/>
    </row>
    <row r="61" spans="1:17" x14ac:dyDescent="0.25">
      <c r="A61" s="15">
        <v>480</v>
      </c>
      <c r="B61" s="27" t="s">
        <v>305</v>
      </c>
      <c r="C61" s="27"/>
      <c r="D61" s="26"/>
      <c r="E61" s="27"/>
      <c r="F61" s="126"/>
      <c r="G61" s="26"/>
      <c r="H61" s="126"/>
      <c r="I61" s="27"/>
      <c r="J61" s="26"/>
      <c r="K61" s="27"/>
      <c r="L61" s="126"/>
      <c r="M61" s="26"/>
      <c r="N61" s="126"/>
      <c r="O61" s="27"/>
      <c r="P61" s="26"/>
      <c r="Q61" s="27"/>
    </row>
    <row r="62" spans="1:17" x14ac:dyDescent="0.25">
      <c r="A62" s="15">
        <v>490</v>
      </c>
      <c r="B62" s="27" t="s">
        <v>306</v>
      </c>
      <c r="C62" s="27"/>
      <c r="D62" s="126"/>
      <c r="E62" s="27"/>
      <c r="F62" s="27"/>
      <c r="G62" s="134"/>
      <c r="H62" s="27"/>
      <c r="I62" s="27"/>
      <c r="J62" s="26"/>
      <c r="K62" s="27"/>
      <c r="L62" s="27"/>
      <c r="M62" s="134"/>
      <c r="N62" s="27"/>
      <c r="O62" s="27"/>
      <c r="P62" s="26"/>
      <c r="Q62" s="27"/>
    </row>
    <row r="63" spans="1:17" x14ac:dyDescent="0.25">
      <c r="A63" s="15">
        <v>500</v>
      </c>
      <c r="B63" s="27" t="s">
        <v>279</v>
      </c>
      <c r="C63" s="27"/>
      <c r="D63" s="26"/>
      <c r="E63" s="27"/>
      <c r="F63" s="126"/>
      <c r="G63" s="26"/>
      <c r="H63" s="126"/>
      <c r="I63" s="27"/>
      <c r="J63" s="26"/>
      <c r="K63" s="27"/>
      <c r="L63" s="126"/>
      <c r="M63" s="26"/>
      <c r="N63" s="126"/>
      <c r="O63" s="27"/>
      <c r="P63" s="26"/>
      <c r="Q63" s="27"/>
    </row>
    <row r="64" spans="1:17" x14ac:dyDescent="0.25">
      <c r="A64" s="15">
        <v>510</v>
      </c>
      <c r="B64" s="27" t="s">
        <v>307</v>
      </c>
      <c r="C64" s="27"/>
      <c r="D64" s="26"/>
      <c r="E64" s="27"/>
      <c r="F64" s="126"/>
      <c r="G64" s="26"/>
      <c r="H64" s="126"/>
      <c r="I64" s="27"/>
      <c r="J64" s="26"/>
      <c r="K64" s="27"/>
      <c r="L64" s="126"/>
      <c r="M64" s="26"/>
      <c r="N64" s="126"/>
      <c r="O64" s="27"/>
      <c r="P64" s="26"/>
      <c r="Q64" s="27"/>
    </row>
    <row r="65" spans="1:17" x14ac:dyDescent="0.25">
      <c r="A65" s="15">
        <v>520</v>
      </c>
      <c r="B65" s="27" t="s">
        <v>467</v>
      </c>
      <c r="C65" s="27"/>
      <c r="D65" s="26"/>
      <c r="E65" s="27"/>
      <c r="F65" s="126"/>
      <c r="G65" s="26"/>
      <c r="H65" s="126"/>
      <c r="I65" s="126"/>
      <c r="J65" s="26"/>
      <c r="K65" s="126"/>
      <c r="L65" s="126"/>
      <c r="M65" s="26"/>
      <c r="N65" s="126"/>
      <c r="O65" s="126"/>
      <c r="P65" s="26"/>
      <c r="Q65" s="126"/>
    </row>
    <row r="67" spans="1:17" s="1" customFormat="1" ht="12.75" x14ac:dyDescent="0.2">
      <c r="B67" s="76" t="s">
        <v>87</v>
      </c>
      <c r="C67" s="83"/>
    </row>
    <row r="68" spans="1:17" s="1" customFormat="1" ht="12.75" x14ac:dyDescent="0.2">
      <c r="B68" s="77" t="s">
        <v>88</v>
      </c>
      <c r="C68" s="83"/>
    </row>
    <row r="69" spans="1:17" s="1" customFormat="1" ht="12.75" x14ac:dyDescent="0.2">
      <c r="B69" s="78"/>
    </row>
    <row r="70" spans="1:17" s="1" customFormat="1" ht="12.75" x14ac:dyDescent="0.2">
      <c r="B70" s="76" t="s">
        <v>87</v>
      </c>
      <c r="C70" s="83"/>
    </row>
    <row r="71" spans="1:17" s="1" customFormat="1" ht="12.75" x14ac:dyDescent="0.2">
      <c r="B71" s="79" t="s">
        <v>88</v>
      </c>
      <c r="C71" s="83"/>
    </row>
  </sheetData>
  <sheetProtection formatCells="0" formatColumns="0" formatRows="0" insertColumns="0" insertRows="0" insertHyperlinks="0" deleteColumns="0" deleteRows="0" sort="0" autoFilter="0" pivotTables="0"/>
  <mergeCells count="12">
    <mergeCell ref="C4:E4"/>
    <mergeCell ref="D5:E5"/>
    <mergeCell ref="D6:E6"/>
    <mergeCell ref="D7:E7"/>
    <mergeCell ref="D8:E8"/>
    <mergeCell ref="F10:H10"/>
    <mergeCell ref="I10:K10"/>
    <mergeCell ref="L10:N10"/>
    <mergeCell ref="O10:Q10"/>
    <mergeCell ref="A56:Q56"/>
    <mergeCell ref="A10:B11"/>
    <mergeCell ref="C10:E10"/>
  </mergeCells>
  <hyperlinks>
    <hyperlink ref="C2" location="'Pregled obrazaca'!A1" display="Povratak na Pregled obrazaca"/>
  </hyperlinks>
  <pageMargins left="0.25" right="0.25" top="0.48" bottom="0.25" header="0.3" footer="0.3"/>
  <pageSetup paperSize="9" scale="45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zoomScale="73" zoomScaleNormal="73" workbookViewId="0">
      <selection activeCell="A10" sqref="A10:B11"/>
    </sheetView>
  </sheetViews>
  <sheetFormatPr defaultColWidth="9.140625" defaultRowHeight="15" x14ac:dyDescent="0.25"/>
  <cols>
    <col min="1" max="1" width="9.42578125" style="91" customWidth="1"/>
    <col min="2" max="2" width="165.7109375" style="91" customWidth="1"/>
    <col min="3" max="3" width="12.5703125" style="91" customWidth="1"/>
    <col min="4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7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7" s="5" customFormat="1" x14ac:dyDescent="0.25">
      <c r="A4" s="80" t="s">
        <v>308</v>
      </c>
      <c r="B4" s="81"/>
      <c r="C4" s="177" t="s">
        <v>309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45.75" customHeight="1" x14ac:dyDescent="0.25">
      <c r="A10" s="181" t="s">
        <v>310</v>
      </c>
      <c r="B10" s="183"/>
      <c r="C10" s="192" t="s">
        <v>102</v>
      </c>
      <c r="D10" s="195"/>
      <c r="E10" s="196"/>
      <c r="F10" s="192" t="s">
        <v>248</v>
      </c>
      <c r="G10" s="195"/>
      <c r="H10" s="196"/>
      <c r="I10" s="192" t="s">
        <v>14</v>
      </c>
      <c r="J10" s="195"/>
      <c r="K10" s="196"/>
      <c r="L10" s="197" t="s">
        <v>249</v>
      </c>
      <c r="M10" s="198"/>
      <c r="N10" s="199"/>
      <c r="O10" s="192" t="s">
        <v>250</v>
      </c>
      <c r="P10" s="195"/>
      <c r="Q10" s="196"/>
    </row>
    <row r="11" spans="1:17" ht="69.95" customHeight="1" x14ac:dyDescent="0.25">
      <c r="A11" s="190"/>
      <c r="B11" s="191"/>
      <c r="C11" s="35" t="s">
        <v>251</v>
      </c>
      <c r="D11" s="35" t="s">
        <v>252</v>
      </c>
      <c r="E11" s="35" t="s">
        <v>253</v>
      </c>
      <c r="F11" s="35" t="s">
        <v>251</v>
      </c>
      <c r="G11" s="35" t="s">
        <v>252</v>
      </c>
      <c r="H11" s="35" t="s">
        <v>253</v>
      </c>
      <c r="I11" s="35" t="s">
        <v>251</v>
      </c>
      <c r="J11" s="35" t="s">
        <v>252</v>
      </c>
      <c r="K11" s="35" t="s">
        <v>253</v>
      </c>
      <c r="L11" s="35" t="s">
        <v>251</v>
      </c>
      <c r="M11" s="35" t="s">
        <v>252</v>
      </c>
      <c r="N11" s="35" t="s">
        <v>253</v>
      </c>
      <c r="O11" s="35" t="s">
        <v>251</v>
      </c>
      <c r="P11" s="35" t="s">
        <v>252</v>
      </c>
      <c r="Q11" s="35" t="s">
        <v>253</v>
      </c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30</v>
      </c>
      <c r="J12" s="15" t="s">
        <v>32</v>
      </c>
      <c r="K12" s="15" t="s">
        <v>254</v>
      </c>
      <c r="L12" s="15" t="s">
        <v>255</v>
      </c>
      <c r="M12" s="15" t="s">
        <v>256</v>
      </c>
      <c r="N12" s="15" t="s">
        <v>257</v>
      </c>
      <c r="O12" s="15" t="s">
        <v>258</v>
      </c>
      <c r="P12" s="15" t="s">
        <v>259</v>
      </c>
      <c r="Q12" s="15" t="s">
        <v>260</v>
      </c>
    </row>
    <row r="13" spans="1:17" x14ac:dyDescent="0.25">
      <c r="A13" s="15" t="s">
        <v>16</v>
      </c>
      <c r="B13" s="47" t="s">
        <v>261</v>
      </c>
      <c r="C13" s="51">
        <f>SUM(C14,C39)</f>
        <v>0</v>
      </c>
      <c r="D13" s="119"/>
      <c r="E13" s="52">
        <f t="shared" ref="E13" si="0">SUM(E14,E39)</f>
        <v>0</v>
      </c>
      <c r="F13" s="53"/>
      <c r="G13" s="54"/>
      <c r="H13" s="54"/>
      <c r="I13" s="54"/>
      <c r="J13" s="54"/>
      <c r="K13" s="54"/>
      <c r="L13" s="54"/>
      <c r="M13" s="54"/>
      <c r="N13" s="55"/>
      <c r="O13" s="56">
        <f>SUM(O14,O39,O53)-O54</f>
        <v>0</v>
      </c>
      <c r="P13" s="120"/>
      <c r="Q13" s="56">
        <f>SUM(Q14,Q39,Q53)-Q54</f>
        <v>0</v>
      </c>
    </row>
    <row r="14" spans="1:17" x14ac:dyDescent="0.25">
      <c r="A14" s="15" t="s">
        <v>20</v>
      </c>
      <c r="B14" s="47" t="s">
        <v>262</v>
      </c>
      <c r="C14" s="51">
        <f>SUM(C15,C22,C29:C33,C35,C36,C38)</f>
        <v>0</v>
      </c>
      <c r="D14" s="119"/>
      <c r="E14" s="52">
        <f>SUM(E15,E22,E29:E33,E35,E36,E38)</f>
        <v>0</v>
      </c>
      <c r="F14" s="53"/>
      <c r="G14" s="54"/>
      <c r="H14" s="54"/>
      <c r="I14" s="54"/>
      <c r="J14" s="54"/>
      <c r="K14" s="54"/>
      <c r="L14" s="54"/>
      <c r="M14" s="54"/>
      <c r="N14" s="55"/>
      <c r="O14" s="56">
        <f>SUM(O15,O22,O29:O33,O35,O36,O38)</f>
        <v>0</v>
      </c>
      <c r="P14" s="120"/>
      <c r="Q14" s="56">
        <f>SUM(Q15,Q22,Q29:Q33,Q35,Q36,Q38)</f>
        <v>0</v>
      </c>
    </row>
    <row r="15" spans="1:17" x14ac:dyDescent="0.25">
      <c r="A15" s="15" t="s">
        <v>17</v>
      </c>
      <c r="B15" s="47" t="s">
        <v>263</v>
      </c>
      <c r="C15" s="51">
        <f>SUM(C16,C17)</f>
        <v>0</v>
      </c>
      <c r="D15" s="119"/>
      <c r="E15" s="52">
        <f t="shared" ref="E15" si="1">SUM(E16,E17)</f>
        <v>0</v>
      </c>
      <c r="F15" s="53"/>
      <c r="G15" s="54"/>
      <c r="H15" s="54"/>
      <c r="I15" s="54"/>
      <c r="J15" s="54"/>
      <c r="K15" s="54"/>
      <c r="L15" s="54"/>
      <c r="M15" s="54"/>
      <c r="N15" s="55"/>
      <c r="O15" s="56">
        <f>SUM(O16,O17)</f>
        <v>0</v>
      </c>
      <c r="P15" s="120"/>
      <c r="Q15" s="56">
        <f t="shared" ref="Q15" si="2">SUM(Q16,Q17)</f>
        <v>0</v>
      </c>
    </row>
    <row r="16" spans="1:17" x14ac:dyDescent="0.25">
      <c r="A16" s="15" t="s">
        <v>18</v>
      </c>
      <c r="B16" s="27" t="s">
        <v>264</v>
      </c>
      <c r="C16" s="57"/>
      <c r="D16" s="75"/>
      <c r="E16" s="58"/>
      <c r="F16" s="53"/>
      <c r="G16" s="54"/>
      <c r="H16" s="55"/>
      <c r="I16" s="59">
        <v>1</v>
      </c>
      <c r="J16" s="121"/>
      <c r="K16" s="59">
        <v>1</v>
      </c>
      <c r="L16" s="53"/>
      <c r="M16" s="54"/>
      <c r="N16" s="54"/>
      <c r="O16" s="60">
        <f>+C16*I16</f>
        <v>0</v>
      </c>
      <c r="P16" s="122"/>
      <c r="Q16" s="61">
        <f>+E16*K16</f>
        <v>0</v>
      </c>
    </row>
    <row r="17" spans="1:17" x14ac:dyDescent="0.25">
      <c r="A17" s="15" t="s">
        <v>24</v>
      </c>
      <c r="B17" s="47" t="s">
        <v>265</v>
      </c>
      <c r="C17" s="51">
        <f>SUM(C18:C21)</f>
        <v>0</v>
      </c>
      <c r="D17" s="119"/>
      <c r="E17" s="52">
        <f t="shared" ref="E17" si="3">SUM(E18:E21)</f>
        <v>0</v>
      </c>
      <c r="F17" s="53"/>
      <c r="G17" s="54"/>
      <c r="H17" s="55"/>
      <c r="I17" s="54"/>
      <c r="J17" s="123"/>
      <c r="K17" s="54"/>
      <c r="L17" s="53"/>
      <c r="M17" s="54"/>
      <c r="N17" s="54"/>
      <c r="O17" s="52">
        <f>SUM(O18:O21)</f>
        <v>0</v>
      </c>
      <c r="P17" s="119"/>
      <c r="Q17" s="52">
        <f t="shared" ref="Q17" si="4">SUM(Q18:Q21)</f>
        <v>0</v>
      </c>
    </row>
    <row r="18" spans="1:17" x14ac:dyDescent="0.25">
      <c r="A18" s="15" t="s">
        <v>26</v>
      </c>
      <c r="B18" s="27" t="s">
        <v>266</v>
      </c>
      <c r="C18" s="57"/>
      <c r="D18" s="75"/>
      <c r="E18" s="58"/>
      <c r="F18" s="53"/>
      <c r="G18" s="54"/>
      <c r="H18" s="55"/>
      <c r="I18" s="59">
        <v>0.5</v>
      </c>
      <c r="J18" s="121"/>
      <c r="K18" s="59">
        <v>0.5</v>
      </c>
      <c r="L18" s="53"/>
      <c r="M18" s="54"/>
      <c r="N18" s="54"/>
      <c r="O18" s="60">
        <f t="shared" ref="O18:Q21" si="5">+C18*I18</f>
        <v>0</v>
      </c>
      <c r="P18" s="122"/>
      <c r="Q18" s="61">
        <f t="shared" si="5"/>
        <v>0</v>
      </c>
    </row>
    <row r="19" spans="1:17" x14ac:dyDescent="0.25">
      <c r="A19" s="15" t="s">
        <v>28</v>
      </c>
      <c r="B19" s="27" t="s">
        <v>267</v>
      </c>
      <c r="C19" s="57"/>
      <c r="D19" s="75"/>
      <c r="E19" s="58"/>
      <c r="F19" s="53"/>
      <c r="G19" s="54"/>
      <c r="H19" s="55"/>
      <c r="I19" s="59">
        <v>0.5</v>
      </c>
      <c r="J19" s="121"/>
      <c r="K19" s="59">
        <v>0.5</v>
      </c>
      <c r="L19" s="53"/>
      <c r="M19" s="54"/>
      <c r="N19" s="54"/>
      <c r="O19" s="60">
        <f t="shared" si="5"/>
        <v>0</v>
      </c>
      <c r="P19" s="122"/>
      <c r="Q19" s="61">
        <f t="shared" si="5"/>
        <v>0</v>
      </c>
    </row>
    <row r="20" spans="1:17" x14ac:dyDescent="0.25">
      <c r="A20" s="15" t="s">
        <v>30</v>
      </c>
      <c r="B20" s="27" t="s">
        <v>268</v>
      </c>
      <c r="C20" s="57"/>
      <c r="D20" s="75"/>
      <c r="E20" s="58"/>
      <c r="F20" s="53"/>
      <c r="G20" s="54"/>
      <c r="H20" s="55"/>
      <c r="I20" s="59">
        <v>0.5</v>
      </c>
      <c r="J20" s="121"/>
      <c r="K20" s="59">
        <v>0.5</v>
      </c>
      <c r="L20" s="53"/>
      <c r="M20" s="54"/>
      <c r="N20" s="54"/>
      <c r="O20" s="60">
        <f t="shared" si="5"/>
        <v>0</v>
      </c>
      <c r="P20" s="122"/>
      <c r="Q20" s="61">
        <f t="shared" si="5"/>
        <v>0</v>
      </c>
    </row>
    <row r="21" spans="1:17" x14ac:dyDescent="0.25">
      <c r="A21" s="15" t="s">
        <v>32</v>
      </c>
      <c r="B21" s="27" t="s">
        <v>269</v>
      </c>
      <c r="C21" s="57"/>
      <c r="D21" s="75"/>
      <c r="E21" s="58"/>
      <c r="F21" s="53"/>
      <c r="G21" s="54"/>
      <c r="H21" s="55"/>
      <c r="I21" s="59">
        <v>0.5</v>
      </c>
      <c r="J21" s="121"/>
      <c r="K21" s="59">
        <v>0.5</v>
      </c>
      <c r="L21" s="53"/>
      <c r="M21" s="54"/>
      <c r="N21" s="54"/>
      <c r="O21" s="60">
        <f t="shared" si="5"/>
        <v>0</v>
      </c>
      <c r="P21" s="122"/>
      <c r="Q21" s="61">
        <f t="shared" si="5"/>
        <v>0</v>
      </c>
    </row>
    <row r="22" spans="1:17" x14ac:dyDescent="0.25">
      <c r="A22" s="15">
        <v>100</v>
      </c>
      <c r="B22" s="47" t="s">
        <v>270</v>
      </c>
      <c r="C22" s="51">
        <f t="shared" ref="C22:E23" si="6">SUM(C23:C26)</f>
        <v>0</v>
      </c>
      <c r="D22" s="119"/>
      <c r="E22" s="52">
        <f t="shared" si="6"/>
        <v>0</v>
      </c>
      <c r="F22" s="53"/>
      <c r="G22" s="54"/>
      <c r="H22" s="55"/>
      <c r="I22" s="54"/>
      <c r="J22" s="123"/>
      <c r="K22" s="54"/>
      <c r="L22" s="53"/>
      <c r="M22" s="54"/>
      <c r="N22" s="54"/>
      <c r="O22" s="52">
        <f>SUM(O23:O26)</f>
        <v>0</v>
      </c>
      <c r="P22" s="119"/>
      <c r="Q22" s="52">
        <f t="shared" ref="Q22:Q23" si="7">SUM(Q23:Q26)</f>
        <v>0</v>
      </c>
    </row>
    <row r="23" spans="1:17" x14ac:dyDescent="0.25">
      <c r="A23" s="15">
        <v>110</v>
      </c>
      <c r="B23" s="47" t="s">
        <v>271</v>
      </c>
      <c r="C23" s="51">
        <f t="shared" si="6"/>
        <v>0</v>
      </c>
      <c r="D23" s="119"/>
      <c r="E23" s="52">
        <f t="shared" si="6"/>
        <v>0</v>
      </c>
      <c r="F23" s="53"/>
      <c r="G23" s="54"/>
      <c r="H23" s="55"/>
      <c r="I23" s="54"/>
      <c r="J23" s="123"/>
      <c r="K23" s="54"/>
      <c r="L23" s="53"/>
      <c r="M23" s="54"/>
      <c r="N23" s="54"/>
      <c r="O23" s="52">
        <f t="shared" ref="O23" si="8">SUM(O24:O27)</f>
        <v>0</v>
      </c>
      <c r="P23" s="119"/>
      <c r="Q23" s="52">
        <f t="shared" si="7"/>
        <v>0</v>
      </c>
    </row>
    <row r="24" spans="1:17" x14ac:dyDescent="0.25">
      <c r="A24" s="15">
        <v>120</v>
      </c>
      <c r="B24" s="27" t="s">
        <v>272</v>
      </c>
      <c r="C24" s="57"/>
      <c r="D24" s="75"/>
      <c r="E24" s="58"/>
      <c r="F24" s="53"/>
      <c r="G24" s="54"/>
      <c r="H24" s="55"/>
      <c r="I24" s="59"/>
      <c r="J24" s="121"/>
      <c r="K24" s="59"/>
      <c r="L24" s="53"/>
      <c r="M24" s="54"/>
      <c r="N24" s="54"/>
      <c r="O24" s="60">
        <f t="shared" ref="O24:Q25" si="9">+C24*I24</f>
        <v>0</v>
      </c>
      <c r="P24" s="122"/>
      <c r="Q24" s="61">
        <f t="shared" si="9"/>
        <v>0</v>
      </c>
    </row>
    <row r="25" spans="1:17" x14ac:dyDescent="0.25">
      <c r="A25" s="15">
        <v>130</v>
      </c>
      <c r="B25" s="27" t="s">
        <v>273</v>
      </c>
      <c r="C25" s="57"/>
      <c r="D25" s="75"/>
      <c r="E25" s="58"/>
      <c r="F25" s="53"/>
      <c r="G25" s="54"/>
      <c r="H25" s="55"/>
      <c r="I25" s="59">
        <v>0.05</v>
      </c>
      <c r="J25" s="121"/>
      <c r="K25" s="59">
        <v>0.05</v>
      </c>
      <c r="L25" s="53"/>
      <c r="M25" s="54"/>
      <c r="N25" s="54"/>
      <c r="O25" s="60">
        <f t="shared" si="9"/>
        <v>0</v>
      </c>
      <c r="P25" s="122"/>
      <c r="Q25" s="61">
        <f t="shared" si="9"/>
        <v>0</v>
      </c>
    </row>
    <row r="26" spans="1:17" x14ac:dyDescent="0.25">
      <c r="A26" s="15">
        <v>140</v>
      </c>
      <c r="B26" s="47" t="s">
        <v>274</v>
      </c>
      <c r="C26" s="51">
        <f>SUM(C27,C28)</f>
        <v>0</v>
      </c>
      <c r="D26" s="119"/>
      <c r="E26" s="52">
        <f>SUM(E27,E28)</f>
        <v>0</v>
      </c>
      <c r="F26" s="53"/>
      <c r="G26" s="54"/>
      <c r="H26" s="55"/>
      <c r="I26" s="54"/>
      <c r="J26" s="123"/>
      <c r="K26" s="54"/>
      <c r="L26" s="53"/>
      <c r="M26" s="54"/>
      <c r="N26" s="54"/>
      <c r="O26" s="52">
        <f>SUM(O27,O28)</f>
        <v>0</v>
      </c>
      <c r="P26" s="119"/>
      <c r="Q26" s="52">
        <f>SUM(Q27,Q28)</f>
        <v>0</v>
      </c>
    </row>
    <row r="27" spans="1:17" x14ac:dyDescent="0.25">
      <c r="A27" s="15">
        <v>150</v>
      </c>
      <c r="B27" s="27" t="s">
        <v>275</v>
      </c>
      <c r="C27" s="62"/>
      <c r="D27" s="122"/>
      <c r="E27" s="61"/>
      <c r="F27" s="54"/>
      <c r="G27" s="54"/>
      <c r="H27" s="55"/>
      <c r="I27" s="59">
        <v>1</v>
      </c>
      <c r="J27" s="121"/>
      <c r="K27" s="59">
        <v>1</v>
      </c>
      <c r="L27" s="53"/>
      <c r="M27" s="54"/>
      <c r="N27" s="54"/>
      <c r="O27" s="60">
        <f t="shared" ref="O27:Q33" si="10">+C27*I27</f>
        <v>0</v>
      </c>
      <c r="P27" s="122"/>
      <c r="Q27" s="61">
        <f t="shared" si="10"/>
        <v>0</v>
      </c>
    </row>
    <row r="28" spans="1:17" x14ac:dyDescent="0.25">
      <c r="A28" s="15">
        <v>160</v>
      </c>
      <c r="B28" s="27" t="s">
        <v>276</v>
      </c>
      <c r="C28" s="28"/>
      <c r="D28" s="124"/>
      <c r="E28" s="63"/>
      <c r="F28" s="54"/>
      <c r="G28" s="54"/>
      <c r="H28" s="55"/>
      <c r="I28" s="59">
        <v>1</v>
      </c>
      <c r="J28" s="121"/>
      <c r="K28" s="59">
        <v>1</v>
      </c>
      <c r="L28" s="53"/>
      <c r="M28" s="54"/>
      <c r="N28" s="54"/>
      <c r="O28" s="60">
        <f t="shared" si="10"/>
        <v>0</v>
      </c>
      <c r="P28" s="122"/>
      <c r="Q28" s="61">
        <f t="shared" si="10"/>
        <v>0</v>
      </c>
    </row>
    <row r="29" spans="1:17" x14ac:dyDescent="0.25">
      <c r="A29" s="15">
        <v>170</v>
      </c>
      <c r="B29" s="27" t="s">
        <v>277</v>
      </c>
      <c r="C29" s="27"/>
      <c r="D29" s="124"/>
      <c r="E29" s="63"/>
      <c r="F29" s="54"/>
      <c r="G29" s="54"/>
      <c r="H29" s="55"/>
      <c r="I29" s="59">
        <v>1</v>
      </c>
      <c r="J29" s="121"/>
      <c r="K29" s="59">
        <v>1</v>
      </c>
      <c r="L29" s="53"/>
      <c r="M29" s="54"/>
      <c r="N29" s="54"/>
      <c r="O29" s="60">
        <f t="shared" si="10"/>
        <v>0</v>
      </c>
      <c r="P29" s="122"/>
      <c r="Q29" s="61">
        <f t="shared" si="10"/>
        <v>0</v>
      </c>
    </row>
    <row r="30" spans="1:17" x14ac:dyDescent="0.25">
      <c r="A30" s="15">
        <v>180</v>
      </c>
      <c r="B30" s="27" t="s">
        <v>278</v>
      </c>
      <c r="C30" s="27"/>
      <c r="D30" s="124"/>
      <c r="E30" s="63"/>
      <c r="F30" s="54"/>
      <c r="G30" s="54"/>
      <c r="H30" s="55"/>
      <c r="I30" s="59">
        <v>1</v>
      </c>
      <c r="J30" s="121"/>
      <c r="K30" s="59">
        <v>1</v>
      </c>
      <c r="L30" s="53"/>
      <c r="M30" s="54"/>
      <c r="N30" s="54"/>
      <c r="O30" s="60">
        <f t="shared" si="10"/>
        <v>0</v>
      </c>
      <c r="P30" s="122"/>
      <c r="Q30" s="61">
        <f t="shared" si="10"/>
        <v>0</v>
      </c>
    </row>
    <row r="31" spans="1:17" x14ac:dyDescent="0.25">
      <c r="A31" s="15">
        <v>190</v>
      </c>
      <c r="B31" s="27" t="s">
        <v>279</v>
      </c>
      <c r="C31" s="27"/>
      <c r="D31" s="124"/>
      <c r="E31" s="63"/>
      <c r="F31" s="54"/>
      <c r="G31" s="54"/>
      <c r="H31" s="55"/>
      <c r="I31" s="59">
        <v>1</v>
      </c>
      <c r="J31" s="121"/>
      <c r="K31" s="59">
        <v>1</v>
      </c>
      <c r="L31" s="53"/>
      <c r="M31" s="54"/>
      <c r="N31" s="54"/>
      <c r="O31" s="60">
        <f t="shared" si="10"/>
        <v>0</v>
      </c>
      <c r="P31" s="122"/>
      <c r="Q31" s="61">
        <f t="shared" si="10"/>
        <v>0</v>
      </c>
    </row>
    <row r="32" spans="1:17" x14ac:dyDescent="0.25">
      <c r="A32" s="15">
        <v>200</v>
      </c>
      <c r="B32" s="27" t="s">
        <v>280</v>
      </c>
      <c r="C32" s="27"/>
      <c r="D32" s="124"/>
      <c r="E32" s="63"/>
      <c r="F32" s="54"/>
      <c r="G32" s="54"/>
      <c r="H32" s="55"/>
      <c r="I32" s="59">
        <v>0.2</v>
      </c>
      <c r="J32" s="121"/>
      <c r="K32" s="59">
        <v>0.2</v>
      </c>
      <c r="L32" s="53"/>
      <c r="M32" s="54"/>
      <c r="N32" s="54"/>
      <c r="O32" s="60">
        <f t="shared" si="10"/>
        <v>0</v>
      </c>
      <c r="P32" s="122"/>
      <c r="Q32" s="61">
        <f t="shared" si="10"/>
        <v>0</v>
      </c>
    </row>
    <row r="33" spans="1:17" x14ac:dyDescent="0.25">
      <c r="A33" s="15">
        <v>210</v>
      </c>
      <c r="B33" s="27" t="s">
        <v>281</v>
      </c>
      <c r="C33" s="27"/>
      <c r="D33" s="124"/>
      <c r="E33" s="63"/>
      <c r="F33" s="54"/>
      <c r="G33" s="54"/>
      <c r="H33" s="55"/>
      <c r="I33" s="59">
        <v>1</v>
      </c>
      <c r="J33" s="121"/>
      <c r="K33" s="59">
        <v>1</v>
      </c>
      <c r="L33" s="53"/>
      <c r="M33" s="54"/>
      <c r="N33" s="54"/>
      <c r="O33" s="60">
        <f t="shared" si="10"/>
        <v>0</v>
      </c>
      <c r="P33" s="122"/>
      <c r="Q33" s="61">
        <f t="shared" si="10"/>
        <v>0</v>
      </c>
    </row>
    <row r="34" spans="1:17" x14ac:dyDescent="0.25">
      <c r="A34" s="15">
        <v>220</v>
      </c>
      <c r="B34" s="27" t="s">
        <v>282</v>
      </c>
      <c r="C34" s="26"/>
      <c r="D34" s="123"/>
      <c r="E34" s="54"/>
      <c r="F34" s="54"/>
      <c r="G34" s="54"/>
      <c r="H34" s="55"/>
      <c r="I34" s="54"/>
      <c r="J34" s="123"/>
      <c r="K34" s="54"/>
      <c r="L34" s="53"/>
      <c r="M34" s="54"/>
      <c r="N34" s="54"/>
      <c r="O34" s="54"/>
      <c r="P34" s="123"/>
      <c r="Q34" s="54"/>
    </row>
    <row r="35" spans="1:17" x14ac:dyDescent="0.25">
      <c r="A35" s="15">
        <v>230</v>
      </c>
      <c r="B35" s="27" t="s">
        <v>283</v>
      </c>
      <c r="C35" s="27"/>
      <c r="D35" s="124"/>
      <c r="E35" s="63"/>
      <c r="F35" s="54"/>
      <c r="G35" s="54"/>
      <c r="H35" s="55"/>
      <c r="I35" s="59">
        <v>1</v>
      </c>
      <c r="J35" s="121"/>
      <c r="K35" s="59">
        <v>1</v>
      </c>
      <c r="L35" s="53"/>
      <c r="M35" s="54"/>
      <c r="N35" s="54"/>
      <c r="O35" s="60">
        <f t="shared" ref="O35:Q36" si="11">+C35*I35</f>
        <v>0</v>
      </c>
      <c r="P35" s="122"/>
      <c r="Q35" s="61">
        <f t="shared" si="11"/>
        <v>0</v>
      </c>
    </row>
    <row r="36" spans="1:17" x14ac:dyDescent="0.25">
      <c r="A36" s="15">
        <v>240</v>
      </c>
      <c r="B36" s="27" t="s">
        <v>284</v>
      </c>
      <c r="C36" s="27"/>
      <c r="D36" s="124"/>
      <c r="E36" s="63"/>
      <c r="F36" s="54"/>
      <c r="G36" s="54"/>
      <c r="H36" s="55"/>
      <c r="I36" s="59">
        <v>1</v>
      </c>
      <c r="J36" s="121"/>
      <c r="K36" s="59">
        <v>1</v>
      </c>
      <c r="L36" s="53"/>
      <c r="M36" s="54"/>
      <c r="N36" s="54"/>
      <c r="O36" s="60">
        <f t="shared" si="11"/>
        <v>0</v>
      </c>
      <c r="P36" s="122"/>
      <c r="Q36" s="61">
        <f t="shared" si="11"/>
        <v>0</v>
      </c>
    </row>
    <row r="37" spans="1:17" x14ac:dyDescent="0.25">
      <c r="A37" s="15">
        <v>250</v>
      </c>
      <c r="B37" s="27" t="s">
        <v>285</v>
      </c>
      <c r="C37" s="134"/>
      <c r="D37" s="123"/>
      <c r="E37" s="135"/>
      <c r="F37" s="54"/>
      <c r="G37" s="54"/>
      <c r="H37" s="55"/>
      <c r="I37" s="150"/>
      <c r="J37" s="124"/>
      <c r="K37" s="150"/>
      <c r="L37" s="53"/>
      <c r="M37" s="54"/>
      <c r="N37" s="54"/>
      <c r="O37" s="135"/>
      <c r="P37" s="123"/>
      <c r="Q37" s="135"/>
    </row>
    <row r="38" spans="1:17" x14ac:dyDescent="0.25">
      <c r="A38" s="15">
        <v>260</v>
      </c>
      <c r="B38" s="27" t="s">
        <v>286</v>
      </c>
      <c r="C38" s="64"/>
      <c r="D38" s="125"/>
      <c r="E38" s="65"/>
      <c r="F38" s="54"/>
      <c r="G38" s="54"/>
      <c r="H38" s="55"/>
      <c r="I38" s="59">
        <v>1</v>
      </c>
      <c r="J38" s="121"/>
      <c r="K38" s="59">
        <v>1</v>
      </c>
      <c r="L38" s="53"/>
      <c r="M38" s="54"/>
      <c r="N38" s="54"/>
      <c r="O38" s="63"/>
      <c r="P38" s="124"/>
      <c r="Q38" s="63"/>
    </row>
    <row r="39" spans="1:17" x14ac:dyDescent="0.25">
      <c r="A39" s="15">
        <v>270</v>
      </c>
      <c r="B39" s="47" t="s">
        <v>287</v>
      </c>
      <c r="C39" s="51">
        <f>C40+C48+C49</f>
        <v>0</v>
      </c>
      <c r="D39" s="119"/>
      <c r="E39" s="52">
        <f t="shared" ref="E39" si="12">E40+E48+E49</f>
        <v>0</v>
      </c>
      <c r="F39" s="156"/>
      <c r="G39" s="157"/>
      <c r="H39" s="158"/>
      <c r="I39" s="54"/>
      <c r="J39" s="123"/>
      <c r="K39" s="54"/>
      <c r="L39" s="138"/>
      <c r="M39" s="124"/>
      <c r="N39" s="124"/>
      <c r="O39" s="52">
        <f>O40+O48+O49</f>
        <v>0</v>
      </c>
      <c r="P39" s="119"/>
      <c r="Q39" s="52">
        <f t="shared" ref="Q39" si="13">Q40+Q48+Q49</f>
        <v>0</v>
      </c>
    </row>
    <row r="40" spans="1:17" x14ac:dyDescent="0.25">
      <c r="A40" s="15">
        <v>280</v>
      </c>
      <c r="B40" s="47" t="s">
        <v>288</v>
      </c>
      <c r="C40" s="51">
        <f t="shared" ref="C40:H40" si="14">SUM(C41:C43,C45,C47)</f>
        <v>0</v>
      </c>
      <c r="D40" s="119"/>
      <c r="E40" s="52">
        <f t="shared" si="14"/>
        <v>0</v>
      </c>
      <c r="F40" s="67">
        <f t="shared" si="14"/>
        <v>0</v>
      </c>
      <c r="G40" s="139"/>
      <c r="H40" s="68">
        <f t="shared" si="14"/>
        <v>0</v>
      </c>
      <c r="I40" s="54"/>
      <c r="J40" s="123"/>
      <c r="K40" s="54"/>
      <c r="L40" s="66"/>
      <c r="M40" s="135"/>
      <c r="N40" s="63"/>
      <c r="O40" s="52">
        <f>SUM(O41:O43,O45,O47)</f>
        <v>0</v>
      </c>
      <c r="P40" s="119"/>
      <c r="Q40" s="52">
        <f>SUM(Q41:Q43,Q45,Q47)</f>
        <v>0</v>
      </c>
    </row>
    <row r="41" spans="1:17" x14ac:dyDescent="0.25">
      <c r="A41" s="15">
        <v>290</v>
      </c>
      <c r="B41" s="27" t="s">
        <v>289</v>
      </c>
      <c r="C41" s="57"/>
      <c r="D41" s="75"/>
      <c r="E41" s="58"/>
      <c r="F41" s="69"/>
      <c r="G41" s="140"/>
      <c r="H41" s="70"/>
      <c r="I41" s="59">
        <v>1</v>
      </c>
      <c r="J41" s="121"/>
      <c r="K41" s="59">
        <v>1</v>
      </c>
      <c r="L41" s="66"/>
      <c r="M41" s="135"/>
      <c r="N41" s="63"/>
      <c r="O41" s="60">
        <f t="shared" ref="O41:Q43" si="15">+C41*I41</f>
        <v>0</v>
      </c>
      <c r="P41" s="122"/>
      <c r="Q41" s="61">
        <f t="shared" si="15"/>
        <v>0</v>
      </c>
    </row>
    <row r="42" spans="1:17" x14ac:dyDescent="0.25">
      <c r="A42" s="15">
        <v>300</v>
      </c>
      <c r="B42" s="27" t="s">
        <v>205</v>
      </c>
      <c r="C42" s="57"/>
      <c r="D42" s="75"/>
      <c r="E42" s="58"/>
      <c r="F42" s="66"/>
      <c r="G42" s="135"/>
      <c r="H42" s="71"/>
      <c r="I42" s="59">
        <v>0.93</v>
      </c>
      <c r="J42" s="121"/>
      <c r="K42" s="59">
        <v>0.93</v>
      </c>
      <c r="L42" s="66"/>
      <c r="M42" s="135"/>
      <c r="N42" s="63"/>
      <c r="O42" s="60">
        <f t="shared" si="15"/>
        <v>0</v>
      </c>
      <c r="P42" s="122"/>
      <c r="Q42" s="61">
        <f t="shared" si="15"/>
        <v>0</v>
      </c>
    </row>
    <row r="43" spans="1:17" x14ac:dyDescent="0.25">
      <c r="A43" s="15">
        <v>310</v>
      </c>
      <c r="B43" s="27" t="s">
        <v>198</v>
      </c>
      <c r="C43" s="57"/>
      <c r="D43" s="75">
        <f>(D18+D24+D30+D36)-MIN(D18+D24+D30+D36,D42)</f>
        <v>0</v>
      </c>
      <c r="E43" s="58"/>
      <c r="F43" s="66"/>
      <c r="G43" s="135"/>
      <c r="H43" s="71"/>
      <c r="I43" s="59">
        <v>0.85</v>
      </c>
      <c r="J43" s="121"/>
      <c r="K43" s="59">
        <v>0.85</v>
      </c>
      <c r="L43" s="66"/>
      <c r="M43" s="135"/>
      <c r="N43" s="63"/>
      <c r="O43" s="60">
        <f t="shared" si="15"/>
        <v>0</v>
      </c>
      <c r="P43" s="122"/>
      <c r="Q43" s="61">
        <f t="shared" si="15"/>
        <v>0</v>
      </c>
    </row>
    <row r="44" spans="1:17" x14ac:dyDescent="0.25">
      <c r="A44" s="15">
        <v>320</v>
      </c>
      <c r="B44" s="27" t="s">
        <v>290</v>
      </c>
      <c r="C44" s="72"/>
      <c r="D44" s="73"/>
      <c r="E44" s="73"/>
      <c r="F44" s="53"/>
      <c r="G44" s="123"/>
      <c r="H44" s="55"/>
      <c r="I44" s="54"/>
      <c r="J44" s="123"/>
      <c r="K44" s="54"/>
      <c r="L44" s="53"/>
      <c r="M44" s="123"/>
      <c r="N44" s="54"/>
      <c r="O44" s="54"/>
      <c r="P44" s="123"/>
      <c r="Q44" s="54"/>
    </row>
    <row r="45" spans="1:17" x14ac:dyDescent="0.25">
      <c r="A45" s="15">
        <v>330</v>
      </c>
      <c r="B45" s="27" t="s">
        <v>291</v>
      </c>
      <c r="C45" s="57"/>
      <c r="D45" s="75"/>
      <c r="E45" s="58"/>
      <c r="F45" s="66"/>
      <c r="G45" s="150"/>
      <c r="H45" s="71"/>
      <c r="I45" s="59">
        <v>0.7</v>
      </c>
      <c r="J45" s="121"/>
      <c r="K45" s="59">
        <v>0.7</v>
      </c>
      <c r="L45" s="66"/>
      <c r="M45" s="150"/>
      <c r="N45" s="63"/>
      <c r="O45" s="60">
        <f t="shared" ref="O45:Q45" si="16">+C45*I45</f>
        <v>0</v>
      </c>
      <c r="P45" s="122"/>
      <c r="Q45" s="61">
        <f t="shared" si="16"/>
        <v>0</v>
      </c>
    </row>
    <row r="46" spans="1:17" x14ac:dyDescent="0.25">
      <c r="A46" s="15">
        <v>340</v>
      </c>
      <c r="B46" s="27" t="s">
        <v>292</v>
      </c>
      <c r="C46" s="74"/>
      <c r="D46" s="75"/>
      <c r="E46" s="73"/>
      <c r="F46" s="53"/>
      <c r="G46" s="123"/>
      <c r="H46" s="55"/>
      <c r="I46" s="54"/>
      <c r="J46" s="123"/>
      <c r="K46" s="54"/>
      <c r="L46" s="53"/>
      <c r="M46" s="123"/>
      <c r="N46" s="54"/>
      <c r="O46" s="54"/>
      <c r="P46" s="123"/>
      <c r="Q46" s="54"/>
    </row>
    <row r="47" spans="1:17" x14ac:dyDescent="0.25">
      <c r="A47" s="15">
        <v>350</v>
      </c>
      <c r="B47" s="27" t="s">
        <v>293</v>
      </c>
      <c r="C47" s="57"/>
      <c r="D47" s="75"/>
      <c r="E47" s="58"/>
      <c r="F47" s="66"/>
      <c r="G47" s="150"/>
      <c r="H47" s="71"/>
      <c r="I47" s="59">
        <v>0.5</v>
      </c>
      <c r="J47" s="121"/>
      <c r="K47" s="59">
        <v>0.5</v>
      </c>
      <c r="L47" s="66"/>
      <c r="M47" s="150"/>
      <c r="N47" s="63"/>
      <c r="O47" s="60">
        <f t="shared" ref="O47:Q47" si="17">+C47*I47</f>
        <v>0</v>
      </c>
      <c r="P47" s="122"/>
      <c r="Q47" s="61">
        <f t="shared" si="17"/>
        <v>0</v>
      </c>
    </row>
    <row r="48" spans="1:17" x14ac:dyDescent="0.25">
      <c r="A48" s="15">
        <v>360</v>
      </c>
      <c r="B48" s="27" t="s">
        <v>294</v>
      </c>
      <c r="C48" s="57"/>
      <c r="D48" s="75"/>
      <c r="E48" s="58"/>
      <c r="F48" s="138"/>
      <c r="G48" s="124"/>
      <c r="H48" s="141"/>
      <c r="I48" s="73"/>
      <c r="J48" s="73"/>
      <c r="K48" s="142"/>
      <c r="L48" s="138"/>
      <c r="M48" s="124"/>
      <c r="N48" s="124"/>
      <c r="O48" s="151"/>
      <c r="P48" s="122"/>
      <c r="Q48" s="122"/>
    </row>
    <row r="49" spans="1:17" x14ac:dyDescent="0.25">
      <c r="A49" s="15">
        <v>370</v>
      </c>
      <c r="B49" s="47" t="s">
        <v>295</v>
      </c>
      <c r="C49" s="51">
        <f>SUM(C50:C52)</f>
        <v>0</v>
      </c>
      <c r="D49" s="119"/>
      <c r="E49" s="52">
        <f t="shared" ref="E49" si="18">SUM(E50:E52)</f>
        <v>0</v>
      </c>
      <c r="F49" s="53"/>
      <c r="G49" s="54"/>
      <c r="H49" s="55"/>
      <c r="I49" s="54"/>
      <c r="J49" s="123"/>
      <c r="K49" s="54"/>
      <c r="L49" s="53"/>
      <c r="M49" s="54"/>
      <c r="N49" s="54"/>
      <c r="O49" s="52">
        <f>SUM(O50:O52)</f>
        <v>0</v>
      </c>
      <c r="P49" s="119"/>
      <c r="Q49" s="52">
        <f t="shared" ref="Q49" si="19">SUM(Q50:Q52)</f>
        <v>0</v>
      </c>
    </row>
    <row r="50" spans="1:17" x14ac:dyDescent="0.25">
      <c r="A50" s="15">
        <v>380</v>
      </c>
      <c r="B50" s="27" t="s">
        <v>296</v>
      </c>
      <c r="C50" s="62"/>
      <c r="D50" s="122"/>
      <c r="E50" s="61"/>
      <c r="F50" s="54"/>
      <c r="G50" s="54"/>
      <c r="H50" s="55"/>
      <c r="I50" s="59">
        <v>0.5</v>
      </c>
      <c r="J50" s="121"/>
      <c r="K50" s="59">
        <v>0.5</v>
      </c>
      <c r="L50" s="53"/>
      <c r="M50" s="54"/>
      <c r="N50" s="54"/>
      <c r="O50" s="60">
        <f t="shared" ref="O50:Q54" si="20">+C50*I50</f>
        <v>0</v>
      </c>
      <c r="P50" s="122"/>
      <c r="Q50" s="61">
        <f t="shared" si="20"/>
        <v>0</v>
      </c>
    </row>
    <row r="51" spans="1:17" x14ac:dyDescent="0.25">
      <c r="A51" s="15">
        <v>390</v>
      </c>
      <c r="B51" s="27" t="s">
        <v>297</v>
      </c>
      <c r="C51" s="27"/>
      <c r="D51" s="124"/>
      <c r="E51" s="63"/>
      <c r="F51" s="54"/>
      <c r="G51" s="54"/>
      <c r="H51" s="55"/>
      <c r="I51" s="59">
        <v>1</v>
      </c>
      <c r="J51" s="121"/>
      <c r="K51" s="59">
        <v>1</v>
      </c>
      <c r="L51" s="53"/>
      <c r="M51" s="54"/>
      <c r="N51" s="54"/>
      <c r="O51" s="60">
        <f t="shared" si="20"/>
        <v>0</v>
      </c>
      <c r="P51" s="122"/>
      <c r="Q51" s="61">
        <f t="shared" si="20"/>
        <v>0</v>
      </c>
    </row>
    <row r="52" spans="1:17" x14ac:dyDescent="0.25">
      <c r="A52" s="15">
        <v>400</v>
      </c>
      <c r="B52" s="27" t="s">
        <v>298</v>
      </c>
      <c r="C52" s="27"/>
      <c r="D52" s="124"/>
      <c r="E52" s="63"/>
      <c r="F52" s="54"/>
      <c r="G52" s="54"/>
      <c r="H52" s="55"/>
      <c r="I52" s="59">
        <v>1</v>
      </c>
      <c r="J52" s="121"/>
      <c r="K52" s="59">
        <v>1</v>
      </c>
      <c r="L52" s="53"/>
      <c r="M52" s="54"/>
      <c r="N52" s="54"/>
      <c r="O52" s="60">
        <f t="shared" si="20"/>
        <v>0</v>
      </c>
      <c r="P52" s="122"/>
      <c r="Q52" s="61">
        <f t="shared" si="20"/>
        <v>0</v>
      </c>
    </row>
    <row r="53" spans="1:17" x14ac:dyDescent="0.25">
      <c r="A53" s="15">
        <v>410</v>
      </c>
      <c r="B53" s="27" t="s">
        <v>299</v>
      </c>
      <c r="C53" s="126"/>
      <c r="D53" s="54"/>
      <c r="E53" s="124"/>
      <c r="F53" s="54"/>
      <c r="G53" s="54"/>
      <c r="H53" s="54"/>
      <c r="I53" s="143"/>
      <c r="J53" s="143"/>
      <c r="K53" s="143"/>
      <c r="L53" s="124"/>
      <c r="M53" s="54"/>
      <c r="N53" s="124"/>
      <c r="O53" s="60">
        <f t="shared" si="20"/>
        <v>0</v>
      </c>
      <c r="P53" s="122"/>
      <c r="Q53" s="61">
        <f t="shared" si="20"/>
        <v>0</v>
      </c>
    </row>
    <row r="54" spans="1:17" x14ac:dyDescent="0.25">
      <c r="A54" s="15">
        <v>420</v>
      </c>
      <c r="B54" s="27" t="s">
        <v>300</v>
      </c>
      <c r="C54" s="126"/>
      <c r="D54" s="123"/>
      <c r="E54" s="124"/>
      <c r="F54" s="124"/>
      <c r="G54" s="123"/>
      <c r="H54" s="124"/>
      <c r="I54" s="124"/>
      <c r="J54" s="123"/>
      <c r="K54" s="124"/>
      <c r="L54" s="124"/>
      <c r="M54" s="54"/>
      <c r="N54" s="124"/>
      <c r="O54" s="60">
        <f>+C54*I54</f>
        <v>0</v>
      </c>
      <c r="P54" s="122"/>
      <c r="Q54" s="61">
        <f t="shared" si="20"/>
        <v>0</v>
      </c>
    </row>
    <row r="55" spans="1:17" x14ac:dyDescent="0.25">
      <c r="A55" s="15">
        <v>430</v>
      </c>
      <c r="B55" s="27" t="s">
        <v>301</v>
      </c>
      <c r="C55" s="26"/>
      <c r="D55" s="54"/>
      <c r="E55" s="54"/>
      <c r="F55" s="54"/>
      <c r="G55" s="54"/>
      <c r="H55" s="54"/>
      <c r="I55" s="54"/>
      <c r="J55" s="123"/>
      <c r="K55" s="54"/>
      <c r="L55" s="54"/>
      <c r="M55" s="54"/>
      <c r="N55" s="54"/>
      <c r="O55" s="151"/>
      <c r="P55" s="54"/>
      <c r="Q55" s="122"/>
    </row>
    <row r="56" spans="1:17" x14ac:dyDescent="0.25">
      <c r="A56" s="169" t="s">
        <v>211</v>
      </c>
      <c r="B56" s="170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x14ac:dyDescent="0.25">
      <c r="A57" s="15">
        <v>440</v>
      </c>
      <c r="B57" s="27" t="s">
        <v>302</v>
      </c>
      <c r="C57" s="27"/>
      <c r="D57" s="1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x14ac:dyDescent="0.25">
      <c r="A58" s="15">
        <v>450</v>
      </c>
      <c r="B58" s="27" t="s">
        <v>303</v>
      </c>
      <c r="C58" s="27"/>
      <c r="D58" s="126"/>
      <c r="E58" s="27"/>
      <c r="F58" s="26"/>
      <c r="G58" s="26"/>
      <c r="H58" s="26"/>
      <c r="I58" s="27"/>
      <c r="J58" s="126"/>
      <c r="K58" s="134"/>
      <c r="L58" s="26"/>
      <c r="M58" s="26"/>
      <c r="N58" s="26"/>
      <c r="O58" s="27"/>
      <c r="P58" s="126"/>
      <c r="Q58" s="27"/>
    </row>
    <row r="59" spans="1:17" x14ac:dyDescent="0.25">
      <c r="A59" s="15">
        <v>460</v>
      </c>
      <c r="B59" s="47" t="s">
        <v>304</v>
      </c>
      <c r="C59" s="27"/>
      <c r="D59" s="26"/>
      <c r="E59" s="27"/>
      <c r="F59" s="126"/>
      <c r="G59" s="26"/>
      <c r="H59" s="126"/>
      <c r="I59" s="126"/>
      <c r="J59" s="26"/>
      <c r="K59" s="126"/>
      <c r="L59" s="126"/>
      <c r="M59" s="26"/>
      <c r="N59" s="126"/>
      <c r="O59" s="27"/>
      <c r="P59" s="26"/>
      <c r="Q59" s="27"/>
    </row>
    <row r="60" spans="1:17" x14ac:dyDescent="0.25">
      <c r="A60" s="15">
        <v>470</v>
      </c>
      <c r="B60" s="27" t="s">
        <v>263</v>
      </c>
      <c r="C60" s="27"/>
      <c r="D60" s="26"/>
      <c r="E60" s="27"/>
      <c r="F60" s="126"/>
      <c r="G60" s="26"/>
      <c r="H60" s="126"/>
      <c r="I60" s="27"/>
      <c r="J60" s="26"/>
      <c r="K60" s="27"/>
      <c r="L60" s="126"/>
      <c r="M60" s="26"/>
      <c r="N60" s="126"/>
      <c r="O60" s="27"/>
      <c r="P60" s="26"/>
      <c r="Q60" s="27"/>
    </row>
    <row r="61" spans="1:17" x14ac:dyDescent="0.25">
      <c r="A61" s="15">
        <v>480</v>
      </c>
      <c r="B61" s="27" t="s">
        <v>305</v>
      </c>
      <c r="C61" s="27"/>
      <c r="D61" s="26"/>
      <c r="E61" s="27"/>
      <c r="F61" s="126"/>
      <c r="G61" s="26"/>
      <c r="H61" s="126"/>
      <c r="I61" s="27"/>
      <c r="J61" s="26"/>
      <c r="K61" s="27"/>
      <c r="L61" s="126"/>
      <c r="M61" s="26"/>
      <c r="N61" s="126"/>
      <c r="O61" s="27"/>
      <c r="P61" s="26"/>
      <c r="Q61" s="27"/>
    </row>
    <row r="62" spans="1:17" x14ac:dyDescent="0.25">
      <c r="A62" s="15">
        <v>490</v>
      </c>
      <c r="B62" s="27" t="s">
        <v>306</v>
      </c>
      <c r="C62" s="27"/>
      <c r="D62" s="126"/>
      <c r="E62" s="27"/>
      <c r="F62" s="27"/>
      <c r="G62" s="134"/>
      <c r="H62" s="27"/>
      <c r="I62" s="27"/>
      <c r="J62" s="26"/>
      <c r="K62" s="27"/>
      <c r="L62" s="27"/>
      <c r="M62" s="134"/>
      <c r="N62" s="27"/>
      <c r="O62" s="27"/>
      <c r="P62" s="26"/>
      <c r="Q62" s="27"/>
    </row>
    <row r="63" spans="1:17" x14ac:dyDescent="0.25">
      <c r="A63" s="15">
        <v>500</v>
      </c>
      <c r="B63" s="27" t="s">
        <v>279</v>
      </c>
      <c r="C63" s="27"/>
      <c r="D63" s="26"/>
      <c r="E63" s="27"/>
      <c r="F63" s="126"/>
      <c r="G63" s="26"/>
      <c r="H63" s="126"/>
      <c r="I63" s="27"/>
      <c r="J63" s="26"/>
      <c r="K63" s="27"/>
      <c r="L63" s="126"/>
      <c r="M63" s="26"/>
      <c r="N63" s="126"/>
      <c r="O63" s="27"/>
      <c r="P63" s="26"/>
      <c r="Q63" s="27"/>
    </row>
    <row r="64" spans="1:17" x14ac:dyDescent="0.25">
      <c r="A64" s="15">
        <v>510</v>
      </c>
      <c r="B64" s="27" t="s">
        <v>307</v>
      </c>
      <c r="C64" s="27"/>
      <c r="D64" s="26"/>
      <c r="E64" s="27"/>
      <c r="F64" s="126"/>
      <c r="G64" s="26"/>
      <c r="H64" s="126"/>
      <c r="I64" s="27"/>
      <c r="J64" s="26"/>
      <c r="K64" s="27"/>
      <c r="L64" s="126"/>
      <c r="M64" s="26"/>
      <c r="N64" s="126"/>
      <c r="O64" s="27"/>
      <c r="P64" s="26"/>
      <c r="Q64" s="27"/>
    </row>
    <row r="65" spans="1:17" x14ac:dyDescent="0.25">
      <c r="A65" s="15">
        <v>520</v>
      </c>
      <c r="B65" s="27" t="s">
        <v>467</v>
      </c>
      <c r="C65" s="27"/>
      <c r="D65" s="26"/>
      <c r="E65" s="27"/>
      <c r="F65" s="126"/>
      <c r="G65" s="26"/>
      <c r="H65" s="126"/>
      <c r="I65" s="126"/>
      <c r="J65" s="26"/>
      <c r="K65" s="126"/>
      <c r="L65" s="126"/>
      <c r="M65" s="26"/>
      <c r="N65" s="126"/>
      <c r="O65" s="126"/>
      <c r="P65" s="26"/>
      <c r="Q65" s="126"/>
    </row>
    <row r="67" spans="1:17" s="1" customFormat="1" ht="12.75" x14ac:dyDescent="0.2">
      <c r="B67" s="76" t="s">
        <v>87</v>
      </c>
      <c r="C67" s="83"/>
    </row>
    <row r="68" spans="1:17" s="1" customFormat="1" ht="12.75" x14ac:dyDescent="0.2">
      <c r="B68" s="77" t="s">
        <v>88</v>
      </c>
      <c r="C68" s="83"/>
    </row>
    <row r="69" spans="1:17" s="1" customFormat="1" ht="12.75" x14ac:dyDescent="0.2">
      <c r="B69" s="78"/>
    </row>
    <row r="70" spans="1:17" s="1" customFormat="1" ht="12.75" x14ac:dyDescent="0.2">
      <c r="B70" s="76" t="s">
        <v>87</v>
      </c>
      <c r="C70" s="83"/>
    </row>
    <row r="71" spans="1:17" s="1" customFormat="1" ht="12.75" x14ac:dyDescent="0.2">
      <c r="B71" s="79" t="s">
        <v>88</v>
      </c>
      <c r="C71" s="83"/>
    </row>
  </sheetData>
  <sheetProtection formatCells="0" formatColumns="0" formatRows="0" insertColumns="0" insertRows="0" insertHyperlinks="0" deleteColumns="0" deleteRows="0" sort="0" autoFilter="0" pivotTables="0"/>
  <mergeCells count="12">
    <mergeCell ref="C4:E4"/>
    <mergeCell ref="D5:E5"/>
    <mergeCell ref="D6:E6"/>
    <mergeCell ref="D7:E7"/>
    <mergeCell ref="D8:E8"/>
    <mergeCell ref="F10:H10"/>
    <mergeCell ref="I10:K10"/>
    <mergeCell ref="L10:N10"/>
    <mergeCell ref="O10:Q10"/>
    <mergeCell ref="A56:Q56"/>
    <mergeCell ref="A10:B11"/>
    <mergeCell ref="C10:E10"/>
  </mergeCells>
  <hyperlinks>
    <hyperlink ref="C2" location="'Pregled obrazaca'!A1" display="Povratak na Pregled obrazaca"/>
  </hyperlinks>
  <pageMargins left="0.25" right="0.25" top="0.53" bottom="0.3" header="0.3" footer="0.3"/>
  <pageSetup paperSize="9" scale="45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zoomScale="73" zoomScaleNormal="73" workbookViewId="0">
      <selection activeCell="A10" sqref="A10:B11"/>
    </sheetView>
  </sheetViews>
  <sheetFormatPr defaultColWidth="9.140625" defaultRowHeight="15" x14ac:dyDescent="0.25"/>
  <cols>
    <col min="1" max="1" width="9.42578125" style="91" customWidth="1"/>
    <col min="2" max="2" width="165.7109375" style="91" customWidth="1"/>
    <col min="3" max="3" width="12.5703125" style="91" customWidth="1"/>
    <col min="4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7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7" s="5" customFormat="1" x14ac:dyDescent="0.25">
      <c r="A4" s="174" t="s">
        <v>308</v>
      </c>
      <c r="B4" s="176"/>
      <c r="C4" s="177" t="s">
        <v>309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s="13" customFormat="1" x14ac:dyDescent="0.25">
      <c r="A9" s="13" t="s">
        <v>98</v>
      </c>
    </row>
    <row r="10" spans="1:17" ht="45.75" customHeight="1" x14ac:dyDescent="0.25">
      <c r="A10" s="181" t="s">
        <v>310</v>
      </c>
      <c r="B10" s="183"/>
      <c r="C10" s="192" t="s">
        <v>102</v>
      </c>
      <c r="D10" s="195"/>
      <c r="E10" s="196"/>
      <c r="F10" s="192" t="s">
        <v>248</v>
      </c>
      <c r="G10" s="195"/>
      <c r="H10" s="196"/>
      <c r="I10" s="192" t="s">
        <v>14</v>
      </c>
      <c r="J10" s="195"/>
      <c r="K10" s="196"/>
      <c r="L10" s="197" t="s">
        <v>249</v>
      </c>
      <c r="M10" s="198"/>
      <c r="N10" s="199"/>
      <c r="O10" s="192" t="s">
        <v>250</v>
      </c>
      <c r="P10" s="195"/>
      <c r="Q10" s="196"/>
    </row>
    <row r="11" spans="1:17" ht="69.95" customHeight="1" x14ac:dyDescent="0.25">
      <c r="A11" s="190"/>
      <c r="B11" s="191"/>
      <c r="C11" s="35" t="s">
        <v>251</v>
      </c>
      <c r="D11" s="35" t="s">
        <v>252</v>
      </c>
      <c r="E11" s="35" t="s">
        <v>253</v>
      </c>
      <c r="F11" s="35" t="s">
        <v>251</v>
      </c>
      <c r="G11" s="35" t="s">
        <v>252</v>
      </c>
      <c r="H11" s="35" t="s">
        <v>253</v>
      </c>
      <c r="I11" s="35" t="s">
        <v>251</v>
      </c>
      <c r="J11" s="35" t="s">
        <v>252</v>
      </c>
      <c r="K11" s="35" t="s">
        <v>253</v>
      </c>
      <c r="L11" s="35" t="s">
        <v>251</v>
      </c>
      <c r="M11" s="35" t="s">
        <v>252</v>
      </c>
      <c r="N11" s="35" t="s">
        <v>253</v>
      </c>
      <c r="O11" s="35" t="s">
        <v>251</v>
      </c>
      <c r="P11" s="35" t="s">
        <v>252</v>
      </c>
      <c r="Q11" s="35" t="s">
        <v>253</v>
      </c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30</v>
      </c>
      <c r="J12" s="15" t="s">
        <v>32</v>
      </c>
      <c r="K12" s="15" t="s">
        <v>254</v>
      </c>
      <c r="L12" s="15" t="s">
        <v>255</v>
      </c>
      <c r="M12" s="15" t="s">
        <v>256</v>
      </c>
      <c r="N12" s="15" t="s">
        <v>257</v>
      </c>
      <c r="O12" s="15" t="s">
        <v>258</v>
      </c>
      <c r="P12" s="15" t="s">
        <v>259</v>
      </c>
      <c r="Q12" s="15" t="s">
        <v>260</v>
      </c>
    </row>
    <row r="13" spans="1:17" x14ac:dyDescent="0.25">
      <c r="A13" s="15" t="s">
        <v>16</v>
      </c>
      <c r="B13" s="47" t="s">
        <v>261</v>
      </c>
      <c r="C13" s="51">
        <f>SUM(C14,C39)</f>
        <v>0</v>
      </c>
      <c r="D13" s="119"/>
      <c r="E13" s="52">
        <f t="shared" ref="E13" si="0">SUM(E14,E39)</f>
        <v>0</v>
      </c>
      <c r="F13" s="53"/>
      <c r="G13" s="54"/>
      <c r="H13" s="54"/>
      <c r="I13" s="54"/>
      <c r="J13" s="54"/>
      <c r="K13" s="54"/>
      <c r="L13" s="54"/>
      <c r="M13" s="54"/>
      <c r="N13" s="55"/>
      <c r="O13" s="56">
        <f>SUM(O14,O39,O53)-O54</f>
        <v>0</v>
      </c>
      <c r="P13" s="120"/>
      <c r="Q13" s="56">
        <f>SUM(Q14,Q39,Q53)-Q54</f>
        <v>0</v>
      </c>
    </row>
    <row r="14" spans="1:17" x14ac:dyDescent="0.25">
      <c r="A14" s="15" t="s">
        <v>20</v>
      </c>
      <c r="B14" s="47" t="s">
        <v>262</v>
      </c>
      <c r="C14" s="51">
        <f>SUM(C15,C22,C29:C33,C35,C36,C38)</f>
        <v>0</v>
      </c>
      <c r="D14" s="119"/>
      <c r="E14" s="52">
        <f>SUM(E15,E22,E29:E33,E35,E36,E38)</f>
        <v>0</v>
      </c>
      <c r="F14" s="53"/>
      <c r="G14" s="54"/>
      <c r="H14" s="54"/>
      <c r="I14" s="54"/>
      <c r="J14" s="54"/>
      <c r="K14" s="54"/>
      <c r="L14" s="54"/>
      <c r="M14" s="54"/>
      <c r="N14" s="55"/>
      <c r="O14" s="56">
        <f>SUM(O15,O22,O29:O33,O35,O36,O38)</f>
        <v>0</v>
      </c>
      <c r="P14" s="120"/>
      <c r="Q14" s="56">
        <f>SUM(Q15,Q22,Q29:Q33,Q35,Q36,Q38)</f>
        <v>0</v>
      </c>
    </row>
    <row r="15" spans="1:17" x14ac:dyDescent="0.25">
      <c r="A15" s="15" t="s">
        <v>17</v>
      </c>
      <c r="B15" s="47" t="s">
        <v>263</v>
      </c>
      <c r="C15" s="51">
        <f>SUM(C16,C17)</f>
        <v>0</v>
      </c>
      <c r="D15" s="119"/>
      <c r="E15" s="52">
        <f t="shared" ref="E15" si="1">SUM(E16,E17)</f>
        <v>0</v>
      </c>
      <c r="F15" s="53"/>
      <c r="G15" s="54"/>
      <c r="H15" s="54"/>
      <c r="I15" s="54"/>
      <c r="J15" s="54"/>
      <c r="K15" s="54"/>
      <c r="L15" s="54"/>
      <c r="M15" s="54"/>
      <c r="N15" s="55"/>
      <c r="O15" s="56">
        <f>SUM(O16,O17)</f>
        <v>0</v>
      </c>
      <c r="P15" s="120"/>
      <c r="Q15" s="56">
        <f t="shared" ref="Q15" si="2">SUM(Q16,Q17)</f>
        <v>0</v>
      </c>
    </row>
    <row r="16" spans="1:17" x14ac:dyDescent="0.25">
      <c r="A16" s="15" t="s">
        <v>18</v>
      </c>
      <c r="B16" s="27" t="s">
        <v>264</v>
      </c>
      <c r="C16" s="57"/>
      <c r="D16" s="75"/>
      <c r="E16" s="58"/>
      <c r="F16" s="53"/>
      <c r="G16" s="54"/>
      <c r="H16" s="55"/>
      <c r="I16" s="59">
        <v>1</v>
      </c>
      <c r="J16" s="121"/>
      <c r="K16" s="59">
        <v>1</v>
      </c>
      <c r="L16" s="53"/>
      <c r="M16" s="54"/>
      <c r="N16" s="54"/>
      <c r="O16" s="60">
        <f>+C16*I16</f>
        <v>0</v>
      </c>
      <c r="P16" s="122"/>
      <c r="Q16" s="61">
        <f>+E16*K16</f>
        <v>0</v>
      </c>
    </row>
    <row r="17" spans="1:17" x14ac:dyDescent="0.25">
      <c r="A17" s="15" t="s">
        <v>24</v>
      </c>
      <c r="B17" s="47" t="s">
        <v>265</v>
      </c>
      <c r="C17" s="51">
        <f>SUM(C18:C21)</f>
        <v>0</v>
      </c>
      <c r="D17" s="119"/>
      <c r="E17" s="52">
        <f t="shared" ref="E17" si="3">SUM(E18:E21)</f>
        <v>0</v>
      </c>
      <c r="F17" s="53"/>
      <c r="G17" s="54"/>
      <c r="H17" s="55"/>
      <c r="I17" s="54"/>
      <c r="J17" s="123"/>
      <c r="K17" s="54"/>
      <c r="L17" s="53"/>
      <c r="M17" s="54"/>
      <c r="N17" s="54"/>
      <c r="O17" s="52">
        <f>SUM(O18:O21)</f>
        <v>0</v>
      </c>
      <c r="P17" s="119"/>
      <c r="Q17" s="52">
        <f t="shared" ref="Q17" si="4">SUM(Q18:Q21)</f>
        <v>0</v>
      </c>
    </row>
    <row r="18" spans="1:17" x14ac:dyDescent="0.25">
      <c r="A18" s="15" t="s">
        <v>26</v>
      </c>
      <c r="B18" s="27" t="s">
        <v>266</v>
      </c>
      <c r="C18" s="57"/>
      <c r="D18" s="75"/>
      <c r="E18" s="58"/>
      <c r="F18" s="53"/>
      <c r="G18" s="54"/>
      <c r="H18" s="55"/>
      <c r="I18" s="59">
        <v>0.5</v>
      </c>
      <c r="J18" s="121"/>
      <c r="K18" s="59">
        <v>0.5</v>
      </c>
      <c r="L18" s="53"/>
      <c r="M18" s="54"/>
      <c r="N18" s="54"/>
      <c r="O18" s="60">
        <f t="shared" ref="O18:Q21" si="5">+C18*I18</f>
        <v>0</v>
      </c>
      <c r="P18" s="122"/>
      <c r="Q18" s="61">
        <f t="shared" si="5"/>
        <v>0</v>
      </c>
    </row>
    <row r="19" spans="1:17" x14ac:dyDescent="0.25">
      <c r="A19" s="15" t="s">
        <v>28</v>
      </c>
      <c r="B19" s="27" t="s">
        <v>267</v>
      </c>
      <c r="C19" s="57"/>
      <c r="D19" s="75"/>
      <c r="E19" s="58"/>
      <c r="F19" s="53"/>
      <c r="G19" s="54"/>
      <c r="H19" s="55"/>
      <c r="I19" s="59">
        <v>0.5</v>
      </c>
      <c r="J19" s="121"/>
      <c r="K19" s="59">
        <v>0.5</v>
      </c>
      <c r="L19" s="53"/>
      <c r="M19" s="54"/>
      <c r="N19" s="54"/>
      <c r="O19" s="60">
        <f t="shared" si="5"/>
        <v>0</v>
      </c>
      <c r="P19" s="122"/>
      <c r="Q19" s="61">
        <f t="shared" si="5"/>
        <v>0</v>
      </c>
    </row>
    <row r="20" spans="1:17" x14ac:dyDescent="0.25">
      <c r="A20" s="15" t="s">
        <v>30</v>
      </c>
      <c r="B20" s="27" t="s">
        <v>268</v>
      </c>
      <c r="C20" s="57"/>
      <c r="D20" s="75"/>
      <c r="E20" s="58"/>
      <c r="F20" s="53"/>
      <c r="G20" s="54"/>
      <c r="H20" s="55"/>
      <c r="I20" s="59">
        <v>0.5</v>
      </c>
      <c r="J20" s="121"/>
      <c r="K20" s="59">
        <v>0.5</v>
      </c>
      <c r="L20" s="53"/>
      <c r="M20" s="54"/>
      <c r="N20" s="54"/>
      <c r="O20" s="60">
        <f t="shared" si="5"/>
        <v>0</v>
      </c>
      <c r="P20" s="122"/>
      <c r="Q20" s="61">
        <f t="shared" si="5"/>
        <v>0</v>
      </c>
    </row>
    <row r="21" spans="1:17" x14ac:dyDescent="0.25">
      <c r="A21" s="15" t="s">
        <v>32</v>
      </c>
      <c r="B21" s="27" t="s">
        <v>269</v>
      </c>
      <c r="C21" s="57"/>
      <c r="D21" s="75"/>
      <c r="E21" s="58"/>
      <c r="F21" s="53"/>
      <c r="G21" s="54"/>
      <c r="H21" s="55"/>
      <c r="I21" s="59">
        <v>0.5</v>
      </c>
      <c r="J21" s="121"/>
      <c r="K21" s="59">
        <v>0.5</v>
      </c>
      <c r="L21" s="53"/>
      <c r="M21" s="54"/>
      <c r="N21" s="54"/>
      <c r="O21" s="60">
        <f t="shared" si="5"/>
        <v>0</v>
      </c>
      <c r="P21" s="122"/>
      <c r="Q21" s="61">
        <f t="shared" si="5"/>
        <v>0</v>
      </c>
    </row>
    <row r="22" spans="1:17" x14ac:dyDescent="0.25">
      <c r="A22" s="15">
        <v>100</v>
      </c>
      <c r="B22" s="47" t="s">
        <v>270</v>
      </c>
      <c r="C22" s="51">
        <f t="shared" ref="C22:E23" si="6">SUM(C23:C26)</f>
        <v>0</v>
      </c>
      <c r="D22" s="119"/>
      <c r="E22" s="52">
        <f t="shared" si="6"/>
        <v>0</v>
      </c>
      <c r="F22" s="53"/>
      <c r="G22" s="54"/>
      <c r="H22" s="55"/>
      <c r="I22" s="54"/>
      <c r="J22" s="123"/>
      <c r="K22" s="54"/>
      <c r="L22" s="53"/>
      <c r="M22" s="54"/>
      <c r="N22" s="54"/>
      <c r="O22" s="52">
        <f>SUM(O23:O26)</f>
        <v>0</v>
      </c>
      <c r="P22" s="119"/>
      <c r="Q22" s="52">
        <f t="shared" ref="Q22:Q23" si="7">SUM(Q23:Q26)</f>
        <v>0</v>
      </c>
    </row>
    <row r="23" spans="1:17" x14ac:dyDescent="0.25">
      <c r="A23" s="15">
        <v>110</v>
      </c>
      <c r="B23" s="47" t="s">
        <v>271</v>
      </c>
      <c r="C23" s="51">
        <f t="shared" si="6"/>
        <v>0</v>
      </c>
      <c r="D23" s="119"/>
      <c r="E23" s="52">
        <f t="shared" si="6"/>
        <v>0</v>
      </c>
      <c r="F23" s="53"/>
      <c r="G23" s="54"/>
      <c r="H23" s="55"/>
      <c r="I23" s="54"/>
      <c r="J23" s="123"/>
      <c r="K23" s="54"/>
      <c r="L23" s="53"/>
      <c r="M23" s="54"/>
      <c r="N23" s="54"/>
      <c r="O23" s="52">
        <f t="shared" ref="O23" si="8">SUM(O24:O27)</f>
        <v>0</v>
      </c>
      <c r="P23" s="119"/>
      <c r="Q23" s="52">
        <f t="shared" si="7"/>
        <v>0</v>
      </c>
    </row>
    <row r="24" spans="1:17" x14ac:dyDescent="0.25">
      <c r="A24" s="15">
        <v>120</v>
      </c>
      <c r="B24" s="27" t="s">
        <v>272</v>
      </c>
      <c r="C24" s="57"/>
      <c r="D24" s="75"/>
      <c r="E24" s="58"/>
      <c r="F24" s="53"/>
      <c r="G24" s="54"/>
      <c r="H24" s="55"/>
      <c r="I24" s="59"/>
      <c r="J24" s="121"/>
      <c r="K24" s="59"/>
      <c r="L24" s="53"/>
      <c r="M24" s="54"/>
      <c r="N24" s="54"/>
      <c r="O24" s="60">
        <f t="shared" ref="O24:Q25" si="9">+C24*I24</f>
        <v>0</v>
      </c>
      <c r="P24" s="122"/>
      <c r="Q24" s="61">
        <f t="shared" si="9"/>
        <v>0</v>
      </c>
    </row>
    <row r="25" spans="1:17" x14ac:dyDescent="0.25">
      <c r="A25" s="15">
        <v>130</v>
      </c>
      <c r="B25" s="27" t="s">
        <v>273</v>
      </c>
      <c r="C25" s="57"/>
      <c r="D25" s="75"/>
      <c r="E25" s="58"/>
      <c r="F25" s="53"/>
      <c r="G25" s="54"/>
      <c r="H25" s="55"/>
      <c r="I25" s="59">
        <v>0.05</v>
      </c>
      <c r="J25" s="121"/>
      <c r="K25" s="59">
        <v>0.05</v>
      </c>
      <c r="L25" s="53"/>
      <c r="M25" s="54"/>
      <c r="N25" s="54"/>
      <c r="O25" s="60">
        <f t="shared" si="9"/>
        <v>0</v>
      </c>
      <c r="P25" s="122"/>
      <c r="Q25" s="61">
        <f t="shared" si="9"/>
        <v>0</v>
      </c>
    </row>
    <row r="26" spans="1:17" x14ac:dyDescent="0.25">
      <c r="A26" s="15">
        <v>140</v>
      </c>
      <c r="B26" s="47" t="s">
        <v>274</v>
      </c>
      <c r="C26" s="51">
        <f>SUM(C27,C28)</f>
        <v>0</v>
      </c>
      <c r="D26" s="119"/>
      <c r="E26" s="52">
        <f>SUM(E27,E28)</f>
        <v>0</v>
      </c>
      <c r="F26" s="53"/>
      <c r="G26" s="54"/>
      <c r="H26" s="55"/>
      <c r="I26" s="54"/>
      <c r="J26" s="123"/>
      <c r="K26" s="54"/>
      <c r="L26" s="53"/>
      <c r="M26" s="54"/>
      <c r="N26" s="54"/>
      <c r="O26" s="52">
        <f>SUM(O27,O28)</f>
        <v>0</v>
      </c>
      <c r="P26" s="119"/>
      <c r="Q26" s="52">
        <f>SUM(Q27,Q28)</f>
        <v>0</v>
      </c>
    </row>
    <row r="27" spans="1:17" x14ac:dyDescent="0.25">
      <c r="A27" s="15">
        <v>150</v>
      </c>
      <c r="B27" s="27" t="s">
        <v>275</v>
      </c>
      <c r="C27" s="62"/>
      <c r="D27" s="122"/>
      <c r="E27" s="61"/>
      <c r="F27" s="54"/>
      <c r="G27" s="54"/>
      <c r="H27" s="55"/>
      <c r="I27" s="59">
        <v>1</v>
      </c>
      <c r="J27" s="121"/>
      <c r="K27" s="59">
        <v>1</v>
      </c>
      <c r="L27" s="53"/>
      <c r="M27" s="54"/>
      <c r="N27" s="54"/>
      <c r="O27" s="60">
        <f t="shared" ref="O27:Q33" si="10">+C27*I27</f>
        <v>0</v>
      </c>
      <c r="P27" s="122"/>
      <c r="Q27" s="61">
        <f t="shared" si="10"/>
        <v>0</v>
      </c>
    </row>
    <row r="28" spans="1:17" x14ac:dyDescent="0.25">
      <c r="A28" s="15">
        <v>160</v>
      </c>
      <c r="B28" s="27" t="s">
        <v>276</v>
      </c>
      <c r="C28" s="28"/>
      <c r="D28" s="124"/>
      <c r="E28" s="63"/>
      <c r="F28" s="54"/>
      <c r="G28" s="54"/>
      <c r="H28" s="55"/>
      <c r="I28" s="59">
        <v>1</v>
      </c>
      <c r="J28" s="121"/>
      <c r="K28" s="59">
        <v>1</v>
      </c>
      <c r="L28" s="53"/>
      <c r="M28" s="54"/>
      <c r="N28" s="54"/>
      <c r="O28" s="60">
        <f t="shared" si="10"/>
        <v>0</v>
      </c>
      <c r="P28" s="122"/>
      <c r="Q28" s="61">
        <f t="shared" si="10"/>
        <v>0</v>
      </c>
    </row>
    <row r="29" spans="1:17" x14ac:dyDescent="0.25">
      <c r="A29" s="15">
        <v>170</v>
      </c>
      <c r="B29" s="27" t="s">
        <v>277</v>
      </c>
      <c r="C29" s="27"/>
      <c r="D29" s="124"/>
      <c r="E29" s="63"/>
      <c r="F29" s="54"/>
      <c r="G29" s="54"/>
      <c r="H29" s="55"/>
      <c r="I29" s="59">
        <v>1</v>
      </c>
      <c r="J29" s="121"/>
      <c r="K29" s="59">
        <v>1</v>
      </c>
      <c r="L29" s="53"/>
      <c r="M29" s="54"/>
      <c r="N29" s="54"/>
      <c r="O29" s="60">
        <f t="shared" si="10"/>
        <v>0</v>
      </c>
      <c r="P29" s="122"/>
      <c r="Q29" s="61">
        <f t="shared" si="10"/>
        <v>0</v>
      </c>
    </row>
    <row r="30" spans="1:17" x14ac:dyDescent="0.25">
      <c r="A30" s="15">
        <v>180</v>
      </c>
      <c r="B30" s="27" t="s">
        <v>278</v>
      </c>
      <c r="C30" s="27"/>
      <c r="D30" s="124"/>
      <c r="E30" s="63"/>
      <c r="F30" s="54"/>
      <c r="G30" s="54"/>
      <c r="H30" s="55"/>
      <c r="I30" s="59">
        <v>1</v>
      </c>
      <c r="J30" s="121"/>
      <c r="K30" s="59">
        <v>1</v>
      </c>
      <c r="L30" s="53"/>
      <c r="M30" s="54"/>
      <c r="N30" s="54"/>
      <c r="O30" s="60">
        <f t="shared" si="10"/>
        <v>0</v>
      </c>
      <c r="P30" s="122"/>
      <c r="Q30" s="61">
        <f t="shared" si="10"/>
        <v>0</v>
      </c>
    </row>
    <row r="31" spans="1:17" x14ac:dyDescent="0.25">
      <c r="A31" s="15">
        <v>190</v>
      </c>
      <c r="B31" s="27" t="s">
        <v>279</v>
      </c>
      <c r="C31" s="27"/>
      <c r="D31" s="124"/>
      <c r="E31" s="63"/>
      <c r="F31" s="54"/>
      <c r="G31" s="54"/>
      <c r="H31" s="55"/>
      <c r="I31" s="59">
        <v>1</v>
      </c>
      <c r="J31" s="121"/>
      <c r="K31" s="59">
        <v>1</v>
      </c>
      <c r="L31" s="53"/>
      <c r="M31" s="54"/>
      <c r="N31" s="54"/>
      <c r="O31" s="60">
        <f t="shared" si="10"/>
        <v>0</v>
      </c>
      <c r="P31" s="122"/>
      <c r="Q31" s="61">
        <f t="shared" si="10"/>
        <v>0</v>
      </c>
    </row>
    <row r="32" spans="1:17" x14ac:dyDescent="0.25">
      <c r="A32" s="15">
        <v>200</v>
      </c>
      <c r="B32" s="27" t="s">
        <v>280</v>
      </c>
      <c r="C32" s="27"/>
      <c r="D32" s="124"/>
      <c r="E32" s="63"/>
      <c r="F32" s="54"/>
      <c r="G32" s="54"/>
      <c r="H32" s="55"/>
      <c r="I32" s="59">
        <v>0.2</v>
      </c>
      <c r="J32" s="121"/>
      <c r="K32" s="59">
        <v>0.2</v>
      </c>
      <c r="L32" s="53"/>
      <c r="M32" s="54"/>
      <c r="N32" s="54"/>
      <c r="O32" s="60">
        <f t="shared" si="10"/>
        <v>0</v>
      </c>
      <c r="P32" s="122"/>
      <c r="Q32" s="61">
        <f t="shared" si="10"/>
        <v>0</v>
      </c>
    </row>
    <row r="33" spans="1:17" x14ac:dyDescent="0.25">
      <c r="A33" s="15">
        <v>210</v>
      </c>
      <c r="B33" s="27" t="s">
        <v>281</v>
      </c>
      <c r="C33" s="27"/>
      <c r="D33" s="124"/>
      <c r="E33" s="63"/>
      <c r="F33" s="54"/>
      <c r="G33" s="54"/>
      <c r="H33" s="55"/>
      <c r="I33" s="59">
        <v>1</v>
      </c>
      <c r="J33" s="121"/>
      <c r="K33" s="59">
        <v>1</v>
      </c>
      <c r="L33" s="53"/>
      <c r="M33" s="54"/>
      <c r="N33" s="54"/>
      <c r="O33" s="60">
        <f t="shared" si="10"/>
        <v>0</v>
      </c>
      <c r="P33" s="122"/>
      <c r="Q33" s="61">
        <f t="shared" si="10"/>
        <v>0</v>
      </c>
    </row>
    <row r="34" spans="1:17" x14ac:dyDescent="0.25">
      <c r="A34" s="15">
        <v>220</v>
      </c>
      <c r="B34" s="27" t="s">
        <v>282</v>
      </c>
      <c r="C34" s="26"/>
      <c r="D34" s="123"/>
      <c r="E34" s="54"/>
      <c r="F34" s="54"/>
      <c r="G34" s="54"/>
      <c r="H34" s="55"/>
      <c r="I34" s="54"/>
      <c r="J34" s="123"/>
      <c r="K34" s="54"/>
      <c r="L34" s="53"/>
      <c r="M34" s="54"/>
      <c r="N34" s="54"/>
      <c r="O34" s="54"/>
      <c r="P34" s="123"/>
      <c r="Q34" s="54"/>
    </row>
    <row r="35" spans="1:17" x14ac:dyDescent="0.25">
      <c r="A35" s="15">
        <v>230</v>
      </c>
      <c r="B35" s="27" t="s">
        <v>283</v>
      </c>
      <c r="C35" s="27"/>
      <c r="D35" s="124"/>
      <c r="E35" s="63"/>
      <c r="F35" s="54"/>
      <c r="G35" s="54"/>
      <c r="H35" s="55"/>
      <c r="I35" s="59">
        <v>1</v>
      </c>
      <c r="J35" s="121"/>
      <c r="K35" s="59">
        <v>1</v>
      </c>
      <c r="L35" s="53"/>
      <c r="M35" s="54"/>
      <c r="N35" s="54"/>
      <c r="O35" s="60">
        <f t="shared" ref="O35:Q36" si="11">+C35*I35</f>
        <v>0</v>
      </c>
      <c r="P35" s="122"/>
      <c r="Q35" s="61">
        <f t="shared" si="11"/>
        <v>0</v>
      </c>
    </row>
    <row r="36" spans="1:17" x14ac:dyDescent="0.25">
      <c r="A36" s="15">
        <v>240</v>
      </c>
      <c r="B36" s="27" t="s">
        <v>284</v>
      </c>
      <c r="C36" s="27"/>
      <c r="D36" s="124"/>
      <c r="E36" s="63"/>
      <c r="F36" s="54"/>
      <c r="G36" s="54"/>
      <c r="H36" s="55"/>
      <c r="I36" s="59">
        <v>1</v>
      </c>
      <c r="J36" s="121"/>
      <c r="K36" s="59">
        <v>1</v>
      </c>
      <c r="L36" s="53"/>
      <c r="M36" s="54"/>
      <c r="N36" s="54"/>
      <c r="O36" s="60">
        <f t="shared" si="11"/>
        <v>0</v>
      </c>
      <c r="P36" s="122"/>
      <c r="Q36" s="61">
        <f t="shared" si="11"/>
        <v>0</v>
      </c>
    </row>
    <row r="37" spans="1:17" x14ac:dyDescent="0.25">
      <c r="A37" s="15">
        <v>250</v>
      </c>
      <c r="B37" s="27" t="s">
        <v>285</v>
      </c>
      <c r="C37" s="134"/>
      <c r="D37" s="123"/>
      <c r="E37" s="135"/>
      <c r="F37" s="54"/>
      <c r="G37" s="54"/>
      <c r="H37" s="55"/>
      <c r="I37" s="150"/>
      <c r="J37" s="124"/>
      <c r="K37" s="150"/>
      <c r="L37" s="53"/>
      <c r="M37" s="54"/>
      <c r="N37" s="54"/>
      <c r="O37" s="135"/>
      <c r="P37" s="123"/>
      <c r="Q37" s="135"/>
    </row>
    <row r="38" spans="1:17" x14ac:dyDescent="0.25">
      <c r="A38" s="15">
        <v>260</v>
      </c>
      <c r="B38" s="27" t="s">
        <v>286</v>
      </c>
      <c r="C38" s="64"/>
      <c r="D38" s="125"/>
      <c r="E38" s="65"/>
      <c r="F38" s="54"/>
      <c r="G38" s="54"/>
      <c r="H38" s="55"/>
      <c r="I38" s="59">
        <v>1</v>
      </c>
      <c r="J38" s="121"/>
      <c r="K38" s="59">
        <v>1</v>
      </c>
      <c r="L38" s="53"/>
      <c r="M38" s="54"/>
      <c r="N38" s="54"/>
      <c r="O38" s="63"/>
      <c r="P38" s="124"/>
      <c r="Q38" s="63"/>
    </row>
    <row r="39" spans="1:17" x14ac:dyDescent="0.25">
      <c r="A39" s="15">
        <v>270</v>
      </c>
      <c r="B39" s="47" t="s">
        <v>287</v>
      </c>
      <c r="C39" s="51">
        <f>C40+C48+C49</f>
        <v>0</v>
      </c>
      <c r="D39" s="119"/>
      <c r="E39" s="52">
        <f t="shared" ref="E39" si="12">E40+E48+E49</f>
        <v>0</v>
      </c>
      <c r="F39" s="156"/>
      <c r="G39" s="157"/>
      <c r="H39" s="158"/>
      <c r="I39" s="54"/>
      <c r="J39" s="123"/>
      <c r="K39" s="54"/>
      <c r="L39" s="138"/>
      <c r="M39" s="124"/>
      <c r="N39" s="124"/>
      <c r="O39" s="52">
        <f>O40+O48+O49</f>
        <v>0</v>
      </c>
      <c r="P39" s="119"/>
      <c r="Q39" s="52">
        <f t="shared" ref="Q39" si="13">Q40+Q48+Q49</f>
        <v>0</v>
      </c>
    </row>
    <row r="40" spans="1:17" x14ac:dyDescent="0.25">
      <c r="A40" s="15">
        <v>280</v>
      </c>
      <c r="B40" s="47" t="s">
        <v>288</v>
      </c>
      <c r="C40" s="51">
        <f t="shared" ref="C40:H40" si="14">SUM(C41:C43,C45,C47)</f>
        <v>0</v>
      </c>
      <c r="D40" s="119"/>
      <c r="E40" s="52">
        <f t="shared" si="14"/>
        <v>0</v>
      </c>
      <c r="F40" s="67">
        <f t="shared" si="14"/>
        <v>0</v>
      </c>
      <c r="G40" s="139"/>
      <c r="H40" s="68">
        <f t="shared" si="14"/>
        <v>0</v>
      </c>
      <c r="I40" s="54"/>
      <c r="J40" s="123"/>
      <c r="K40" s="54"/>
      <c r="L40" s="66"/>
      <c r="M40" s="135"/>
      <c r="N40" s="63"/>
      <c r="O40" s="52">
        <f>SUM(O41:O43,O45,O47)</f>
        <v>0</v>
      </c>
      <c r="P40" s="119"/>
      <c r="Q40" s="52">
        <f>SUM(Q41:Q43,Q45,Q47)</f>
        <v>0</v>
      </c>
    </row>
    <row r="41" spans="1:17" x14ac:dyDescent="0.25">
      <c r="A41" s="15">
        <v>290</v>
      </c>
      <c r="B41" s="27" t="s">
        <v>289</v>
      </c>
      <c r="C41" s="57"/>
      <c r="D41" s="75"/>
      <c r="E41" s="58"/>
      <c r="F41" s="69"/>
      <c r="G41" s="140"/>
      <c r="H41" s="70"/>
      <c r="I41" s="59">
        <v>1</v>
      </c>
      <c r="J41" s="121"/>
      <c r="K41" s="59">
        <v>1</v>
      </c>
      <c r="L41" s="66"/>
      <c r="M41" s="135"/>
      <c r="N41" s="63"/>
      <c r="O41" s="60">
        <f t="shared" ref="O41:Q43" si="15">+C41*I41</f>
        <v>0</v>
      </c>
      <c r="P41" s="122"/>
      <c r="Q41" s="61">
        <f t="shared" si="15"/>
        <v>0</v>
      </c>
    </row>
    <row r="42" spans="1:17" x14ac:dyDescent="0.25">
      <c r="A42" s="15">
        <v>300</v>
      </c>
      <c r="B42" s="27" t="s">
        <v>205</v>
      </c>
      <c r="C42" s="57"/>
      <c r="D42" s="75"/>
      <c r="E42" s="58"/>
      <c r="F42" s="66"/>
      <c r="G42" s="135"/>
      <c r="H42" s="71"/>
      <c r="I42" s="59">
        <v>0.93</v>
      </c>
      <c r="J42" s="121"/>
      <c r="K42" s="59">
        <v>0.93</v>
      </c>
      <c r="L42" s="66"/>
      <c r="M42" s="135"/>
      <c r="N42" s="63"/>
      <c r="O42" s="60">
        <f t="shared" si="15"/>
        <v>0</v>
      </c>
      <c r="P42" s="122"/>
      <c r="Q42" s="61">
        <f t="shared" si="15"/>
        <v>0</v>
      </c>
    </row>
    <row r="43" spans="1:17" x14ac:dyDescent="0.25">
      <c r="A43" s="15">
        <v>310</v>
      </c>
      <c r="B43" s="27" t="s">
        <v>198</v>
      </c>
      <c r="C43" s="57"/>
      <c r="D43" s="75">
        <f>(D18+D24+D30+D36)-MIN(D18+D24+D30+D36,D42)</f>
        <v>0</v>
      </c>
      <c r="E43" s="58"/>
      <c r="F43" s="66"/>
      <c r="G43" s="135"/>
      <c r="H43" s="71"/>
      <c r="I43" s="59">
        <v>0.85</v>
      </c>
      <c r="J43" s="121"/>
      <c r="K43" s="59">
        <v>0.85</v>
      </c>
      <c r="L43" s="66"/>
      <c r="M43" s="135"/>
      <c r="N43" s="63"/>
      <c r="O43" s="60">
        <f t="shared" si="15"/>
        <v>0</v>
      </c>
      <c r="P43" s="122"/>
      <c r="Q43" s="61">
        <f t="shared" si="15"/>
        <v>0</v>
      </c>
    </row>
    <row r="44" spans="1:17" x14ac:dyDescent="0.25">
      <c r="A44" s="15">
        <v>320</v>
      </c>
      <c r="B44" s="27" t="s">
        <v>290</v>
      </c>
      <c r="C44" s="72"/>
      <c r="D44" s="73"/>
      <c r="E44" s="73"/>
      <c r="F44" s="53"/>
      <c r="G44" s="123"/>
      <c r="H44" s="55"/>
      <c r="I44" s="54"/>
      <c r="J44" s="123"/>
      <c r="K44" s="54"/>
      <c r="L44" s="53"/>
      <c r="M44" s="123"/>
      <c r="N44" s="54"/>
      <c r="O44" s="54"/>
      <c r="P44" s="123"/>
      <c r="Q44" s="54"/>
    </row>
    <row r="45" spans="1:17" x14ac:dyDescent="0.25">
      <c r="A45" s="15">
        <v>330</v>
      </c>
      <c r="B45" s="27" t="s">
        <v>291</v>
      </c>
      <c r="C45" s="57"/>
      <c r="D45" s="75"/>
      <c r="E45" s="58"/>
      <c r="F45" s="66"/>
      <c r="G45" s="150"/>
      <c r="H45" s="71"/>
      <c r="I45" s="59">
        <v>0.7</v>
      </c>
      <c r="J45" s="121"/>
      <c r="K45" s="59">
        <v>0.7</v>
      </c>
      <c r="L45" s="66"/>
      <c r="M45" s="150"/>
      <c r="N45" s="63"/>
      <c r="O45" s="60">
        <f t="shared" ref="O45:Q45" si="16">+C45*I45</f>
        <v>0</v>
      </c>
      <c r="P45" s="122"/>
      <c r="Q45" s="61">
        <f t="shared" si="16"/>
        <v>0</v>
      </c>
    </row>
    <row r="46" spans="1:17" x14ac:dyDescent="0.25">
      <c r="A46" s="15">
        <v>340</v>
      </c>
      <c r="B46" s="27" t="s">
        <v>292</v>
      </c>
      <c r="C46" s="74"/>
      <c r="D46" s="75"/>
      <c r="E46" s="73"/>
      <c r="F46" s="53"/>
      <c r="G46" s="123"/>
      <c r="H46" s="55"/>
      <c r="I46" s="54"/>
      <c r="J46" s="123"/>
      <c r="K46" s="54"/>
      <c r="L46" s="53"/>
      <c r="M46" s="123"/>
      <c r="N46" s="54"/>
      <c r="O46" s="54"/>
      <c r="P46" s="123"/>
      <c r="Q46" s="54"/>
    </row>
    <row r="47" spans="1:17" x14ac:dyDescent="0.25">
      <c r="A47" s="15">
        <v>350</v>
      </c>
      <c r="B47" s="27" t="s">
        <v>293</v>
      </c>
      <c r="C47" s="57"/>
      <c r="D47" s="75"/>
      <c r="E47" s="58"/>
      <c r="F47" s="66"/>
      <c r="G47" s="150"/>
      <c r="H47" s="71"/>
      <c r="I47" s="59">
        <v>0.5</v>
      </c>
      <c r="J47" s="121"/>
      <c r="K47" s="59">
        <v>0.5</v>
      </c>
      <c r="L47" s="66"/>
      <c r="M47" s="150"/>
      <c r="N47" s="63"/>
      <c r="O47" s="60">
        <f t="shared" ref="O47:Q47" si="17">+C47*I47</f>
        <v>0</v>
      </c>
      <c r="P47" s="122"/>
      <c r="Q47" s="61">
        <f t="shared" si="17"/>
        <v>0</v>
      </c>
    </row>
    <row r="48" spans="1:17" x14ac:dyDescent="0.25">
      <c r="A48" s="15">
        <v>360</v>
      </c>
      <c r="B48" s="27" t="s">
        <v>294</v>
      </c>
      <c r="C48" s="57"/>
      <c r="D48" s="75"/>
      <c r="E48" s="58"/>
      <c r="F48" s="138"/>
      <c r="G48" s="124"/>
      <c r="H48" s="141"/>
      <c r="I48" s="73"/>
      <c r="J48" s="73"/>
      <c r="K48" s="142"/>
      <c r="L48" s="138"/>
      <c r="M48" s="124"/>
      <c r="N48" s="124"/>
      <c r="O48" s="151"/>
      <c r="P48" s="122"/>
      <c r="Q48" s="122"/>
    </row>
    <row r="49" spans="1:17" x14ac:dyDescent="0.25">
      <c r="A49" s="15">
        <v>370</v>
      </c>
      <c r="B49" s="47" t="s">
        <v>295</v>
      </c>
      <c r="C49" s="51">
        <f>SUM(C50:C52)</f>
        <v>0</v>
      </c>
      <c r="D49" s="119"/>
      <c r="E49" s="52">
        <f t="shared" ref="E49" si="18">SUM(E50:E52)</f>
        <v>0</v>
      </c>
      <c r="F49" s="53"/>
      <c r="G49" s="54"/>
      <c r="H49" s="55"/>
      <c r="I49" s="54"/>
      <c r="J49" s="123"/>
      <c r="K49" s="54"/>
      <c r="L49" s="53"/>
      <c r="M49" s="54"/>
      <c r="N49" s="54"/>
      <c r="O49" s="52">
        <f>SUM(O50:O52)</f>
        <v>0</v>
      </c>
      <c r="P49" s="119"/>
      <c r="Q49" s="52">
        <f t="shared" ref="Q49" si="19">SUM(Q50:Q52)</f>
        <v>0</v>
      </c>
    </row>
    <row r="50" spans="1:17" x14ac:dyDescent="0.25">
      <c r="A50" s="15">
        <v>380</v>
      </c>
      <c r="B50" s="27" t="s">
        <v>296</v>
      </c>
      <c r="C50" s="62"/>
      <c r="D50" s="122"/>
      <c r="E50" s="61"/>
      <c r="F50" s="54"/>
      <c r="G50" s="54"/>
      <c r="H50" s="55"/>
      <c r="I50" s="59">
        <v>0.5</v>
      </c>
      <c r="J50" s="121"/>
      <c r="K50" s="59">
        <v>0.5</v>
      </c>
      <c r="L50" s="53"/>
      <c r="M50" s="54"/>
      <c r="N50" s="54"/>
      <c r="O50" s="60">
        <f t="shared" ref="O50:Q54" si="20">+C50*I50</f>
        <v>0</v>
      </c>
      <c r="P50" s="122"/>
      <c r="Q50" s="61">
        <f t="shared" si="20"/>
        <v>0</v>
      </c>
    </row>
    <row r="51" spans="1:17" x14ac:dyDescent="0.25">
      <c r="A51" s="15">
        <v>390</v>
      </c>
      <c r="B51" s="27" t="s">
        <v>297</v>
      </c>
      <c r="C51" s="27"/>
      <c r="D51" s="124"/>
      <c r="E51" s="63"/>
      <c r="F51" s="54"/>
      <c r="G51" s="54"/>
      <c r="H51" s="55"/>
      <c r="I51" s="59">
        <v>1</v>
      </c>
      <c r="J51" s="121"/>
      <c r="K51" s="59">
        <v>1</v>
      </c>
      <c r="L51" s="53"/>
      <c r="M51" s="54"/>
      <c r="N51" s="54"/>
      <c r="O51" s="60">
        <f t="shared" si="20"/>
        <v>0</v>
      </c>
      <c r="P51" s="122"/>
      <c r="Q51" s="61">
        <f t="shared" si="20"/>
        <v>0</v>
      </c>
    </row>
    <row r="52" spans="1:17" x14ac:dyDescent="0.25">
      <c r="A52" s="15">
        <v>400</v>
      </c>
      <c r="B52" s="27" t="s">
        <v>298</v>
      </c>
      <c r="C52" s="27"/>
      <c r="D52" s="124"/>
      <c r="E52" s="63"/>
      <c r="F52" s="54"/>
      <c r="G52" s="54"/>
      <c r="H52" s="55"/>
      <c r="I52" s="59">
        <v>1</v>
      </c>
      <c r="J52" s="121"/>
      <c r="K52" s="59">
        <v>1</v>
      </c>
      <c r="L52" s="53"/>
      <c r="M52" s="54"/>
      <c r="N52" s="54"/>
      <c r="O52" s="60">
        <f t="shared" si="20"/>
        <v>0</v>
      </c>
      <c r="P52" s="122"/>
      <c r="Q52" s="61">
        <f t="shared" si="20"/>
        <v>0</v>
      </c>
    </row>
    <row r="53" spans="1:17" x14ac:dyDescent="0.25">
      <c r="A53" s="15">
        <v>410</v>
      </c>
      <c r="B53" s="27" t="s">
        <v>299</v>
      </c>
      <c r="C53" s="126"/>
      <c r="D53" s="54"/>
      <c r="E53" s="124"/>
      <c r="F53" s="54"/>
      <c r="G53" s="54"/>
      <c r="H53" s="54"/>
      <c r="I53" s="143"/>
      <c r="J53" s="143"/>
      <c r="K53" s="143"/>
      <c r="L53" s="124"/>
      <c r="M53" s="54"/>
      <c r="N53" s="124"/>
      <c r="O53" s="60">
        <f t="shared" si="20"/>
        <v>0</v>
      </c>
      <c r="P53" s="122"/>
      <c r="Q53" s="61">
        <f t="shared" si="20"/>
        <v>0</v>
      </c>
    </row>
    <row r="54" spans="1:17" x14ac:dyDescent="0.25">
      <c r="A54" s="15">
        <v>420</v>
      </c>
      <c r="B54" s="27" t="s">
        <v>300</v>
      </c>
      <c r="C54" s="126"/>
      <c r="D54" s="123"/>
      <c r="E54" s="124"/>
      <c r="F54" s="124"/>
      <c r="G54" s="123"/>
      <c r="H54" s="124"/>
      <c r="I54" s="124"/>
      <c r="J54" s="123"/>
      <c r="K54" s="124"/>
      <c r="L54" s="124"/>
      <c r="M54" s="54"/>
      <c r="N54" s="124"/>
      <c r="O54" s="60">
        <f>+C54*I54</f>
        <v>0</v>
      </c>
      <c r="P54" s="122"/>
      <c r="Q54" s="61">
        <f t="shared" si="20"/>
        <v>0</v>
      </c>
    </row>
    <row r="55" spans="1:17" x14ac:dyDescent="0.25">
      <c r="A55" s="15">
        <v>430</v>
      </c>
      <c r="B55" s="27" t="s">
        <v>301</v>
      </c>
      <c r="C55" s="26"/>
      <c r="D55" s="54"/>
      <c r="E55" s="54"/>
      <c r="F55" s="54"/>
      <c r="G55" s="54"/>
      <c r="H55" s="54"/>
      <c r="I55" s="54"/>
      <c r="J55" s="123"/>
      <c r="K55" s="54"/>
      <c r="L55" s="54"/>
      <c r="M55" s="54"/>
      <c r="N55" s="54"/>
      <c r="O55" s="151"/>
      <c r="P55" s="54"/>
      <c r="Q55" s="122"/>
    </row>
    <row r="56" spans="1:17" x14ac:dyDescent="0.25">
      <c r="A56" s="169" t="s">
        <v>211</v>
      </c>
      <c r="B56" s="170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x14ac:dyDescent="0.25">
      <c r="A57" s="15">
        <v>440</v>
      </c>
      <c r="B57" s="27" t="s">
        <v>302</v>
      </c>
      <c r="C57" s="27"/>
      <c r="D57" s="126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x14ac:dyDescent="0.25">
      <c r="A58" s="15">
        <v>450</v>
      </c>
      <c r="B58" s="27" t="s">
        <v>303</v>
      </c>
      <c r="C58" s="27"/>
      <c r="D58" s="126"/>
      <c r="E58" s="27"/>
      <c r="F58" s="26"/>
      <c r="G58" s="26"/>
      <c r="H58" s="26"/>
      <c r="I58" s="27"/>
      <c r="J58" s="126"/>
      <c r="K58" s="134"/>
      <c r="L58" s="26"/>
      <c r="M58" s="26"/>
      <c r="N58" s="26"/>
      <c r="O58" s="27"/>
      <c r="P58" s="126"/>
      <c r="Q58" s="27"/>
    </row>
    <row r="59" spans="1:17" x14ac:dyDescent="0.25">
      <c r="A59" s="15">
        <v>460</v>
      </c>
      <c r="B59" s="47" t="s">
        <v>304</v>
      </c>
      <c r="C59" s="27"/>
      <c r="D59" s="26"/>
      <c r="E59" s="27"/>
      <c r="F59" s="126"/>
      <c r="G59" s="26"/>
      <c r="H59" s="126"/>
      <c r="I59" s="126"/>
      <c r="J59" s="26"/>
      <c r="K59" s="126"/>
      <c r="L59" s="126"/>
      <c r="M59" s="26"/>
      <c r="N59" s="126"/>
      <c r="O59" s="27"/>
      <c r="P59" s="26"/>
      <c r="Q59" s="27"/>
    </row>
    <row r="60" spans="1:17" x14ac:dyDescent="0.25">
      <c r="A60" s="15">
        <v>470</v>
      </c>
      <c r="B60" s="27" t="s">
        <v>263</v>
      </c>
      <c r="C60" s="27"/>
      <c r="D60" s="26"/>
      <c r="E60" s="27"/>
      <c r="F60" s="126"/>
      <c r="G60" s="26"/>
      <c r="H60" s="126"/>
      <c r="I60" s="27"/>
      <c r="J60" s="26"/>
      <c r="K60" s="27"/>
      <c r="L60" s="126"/>
      <c r="M60" s="26"/>
      <c r="N60" s="126"/>
      <c r="O60" s="27"/>
      <c r="P60" s="26"/>
      <c r="Q60" s="27"/>
    </row>
    <row r="61" spans="1:17" x14ac:dyDescent="0.25">
      <c r="A61" s="15">
        <v>480</v>
      </c>
      <c r="B61" s="27" t="s">
        <v>305</v>
      </c>
      <c r="C61" s="27"/>
      <c r="D61" s="26"/>
      <c r="E61" s="27"/>
      <c r="F61" s="126"/>
      <c r="G61" s="26"/>
      <c r="H61" s="126"/>
      <c r="I61" s="27"/>
      <c r="J61" s="26"/>
      <c r="K61" s="27"/>
      <c r="L61" s="126"/>
      <c r="M61" s="26"/>
      <c r="N61" s="126"/>
      <c r="O61" s="27"/>
      <c r="P61" s="26"/>
      <c r="Q61" s="27"/>
    </row>
    <row r="62" spans="1:17" x14ac:dyDescent="0.25">
      <c r="A62" s="15">
        <v>490</v>
      </c>
      <c r="B62" s="27" t="s">
        <v>306</v>
      </c>
      <c r="C62" s="27"/>
      <c r="D62" s="126"/>
      <c r="E62" s="27"/>
      <c r="F62" s="27"/>
      <c r="G62" s="134"/>
      <c r="H62" s="27"/>
      <c r="I62" s="27"/>
      <c r="J62" s="26"/>
      <c r="K62" s="27"/>
      <c r="L62" s="27"/>
      <c r="M62" s="134"/>
      <c r="N62" s="27"/>
      <c r="O62" s="27"/>
      <c r="P62" s="26"/>
      <c r="Q62" s="27"/>
    </row>
    <row r="63" spans="1:17" x14ac:dyDescent="0.25">
      <c r="A63" s="15">
        <v>500</v>
      </c>
      <c r="B63" s="27" t="s">
        <v>279</v>
      </c>
      <c r="C63" s="27"/>
      <c r="D63" s="26"/>
      <c r="E63" s="27"/>
      <c r="F63" s="126"/>
      <c r="G63" s="26"/>
      <c r="H63" s="126"/>
      <c r="I63" s="27"/>
      <c r="J63" s="26"/>
      <c r="K63" s="27"/>
      <c r="L63" s="126"/>
      <c r="M63" s="26"/>
      <c r="N63" s="126"/>
      <c r="O63" s="27"/>
      <c r="P63" s="26"/>
      <c r="Q63" s="27"/>
    </row>
    <row r="64" spans="1:17" x14ac:dyDescent="0.25">
      <c r="A64" s="15">
        <v>510</v>
      </c>
      <c r="B64" s="27" t="s">
        <v>307</v>
      </c>
      <c r="C64" s="27"/>
      <c r="D64" s="26"/>
      <c r="E64" s="27"/>
      <c r="F64" s="126"/>
      <c r="G64" s="26"/>
      <c r="H64" s="126"/>
      <c r="I64" s="27"/>
      <c r="J64" s="26"/>
      <c r="K64" s="27"/>
      <c r="L64" s="126"/>
      <c r="M64" s="26"/>
      <c r="N64" s="126"/>
      <c r="O64" s="27"/>
      <c r="P64" s="26"/>
      <c r="Q64" s="27"/>
    </row>
    <row r="65" spans="1:17" x14ac:dyDescent="0.25">
      <c r="A65" s="15">
        <v>520</v>
      </c>
      <c r="B65" s="27" t="s">
        <v>467</v>
      </c>
      <c r="C65" s="27"/>
      <c r="D65" s="26"/>
      <c r="E65" s="27"/>
      <c r="F65" s="126"/>
      <c r="G65" s="26"/>
      <c r="H65" s="126"/>
      <c r="I65" s="126"/>
      <c r="J65" s="26"/>
      <c r="K65" s="126"/>
      <c r="L65" s="126"/>
      <c r="M65" s="26"/>
      <c r="N65" s="126"/>
      <c r="O65" s="126"/>
      <c r="P65" s="26"/>
      <c r="Q65" s="126"/>
    </row>
    <row r="67" spans="1:17" s="1" customFormat="1" ht="12.75" x14ac:dyDescent="0.2">
      <c r="B67" s="76" t="s">
        <v>87</v>
      </c>
      <c r="C67" s="83"/>
    </row>
    <row r="68" spans="1:17" s="1" customFormat="1" ht="12.75" x14ac:dyDescent="0.2">
      <c r="B68" s="77" t="s">
        <v>88</v>
      </c>
      <c r="C68" s="83"/>
    </row>
    <row r="69" spans="1:17" s="1" customFormat="1" ht="12.75" x14ac:dyDescent="0.2">
      <c r="B69" s="78"/>
    </row>
    <row r="70" spans="1:17" s="1" customFormat="1" ht="12.75" x14ac:dyDescent="0.2">
      <c r="B70" s="76" t="s">
        <v>87</v>
      </c>
      <c r="C70" s="83"/>
    </row>
    <row r="71" spans="1:17" s="1" customFormat="1" ht="12.75" x14ac:dyDescent="0.2">
      <c r="B71" s="79" t="s">
        <v>88</v>
      </c>
      <c r="C71" s="83"/>
    </row>
  </sheetData>
  <sheetProtection formatCells="0" formatColumns="0" formatRows="0" insertColumns="0" insertRows="0" insertHyperlinks="0" deleteColumns="0" deleteRows="0" sort="0" autoFilter="0" pivotTables="0"/>
  <mergeCells count="13">
    <mergeCell ref="D8:E8"/>
    <mergeCell ref="A4:B4"/>
    <mergeCell ref="C4:E4"/>
    <mergeCell ref="D5:E5"/>
    <mergeCell ref="D6:E6"/>
    <mergeCell ref="D7:E7"/>
    <mergeCell ref="A56:Q56"/>
    <mergeCell ref="A10:B11"/>
    <mergeCell ref="C10:E10"/>
    <mergeCell ref="F10:H10"/>
    <mergeCell ref="I10:K10"/>
    <mergeCell ref="L10:N10"/>
    <mergeCell ref="O10:Q10"/>
  </mergeCells>
  <hyperlinks>
    <hyperlink ref="C2" location="'Pregled obrazaca'!A1" display="Povratak na Pregled obrazaca"/>
  </hyperlinks>
  <pageMargins left="0.25" right="0.25" top="0.48" bottom="0.33" header="0.3" footer="0.3"/>
  <pageSetup paperSize="9" scale="45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showGridLines="0" zoomScale="66" zoomScaleNormal="66" workbookViewId="0">
      <selection activeCell="C2" sqref="C2"/>
    </sheetView>
  </sheetViews>
  <sheetFormatPr defaultColWidth="9.140625" defaultRowHeight="15" x14ac:dyDescent="0.25"/>
  <cols>
    <col min="1" max="1" width="8.5703125" style="91" customWidth="1"/>
    <col min="2" max="2" width="156" style="91" customWidth="1"/>
    <col min="3" max="3" width="13.42578125" style="91" customWidth="1"/>
    <col min="4" max="4" width="11.28515625" style="91" customWidth="1"/>
    <col min="5" max="6" width="12.42578125" style="91" customWidth="1"/>
    <col min="7" max="10" width="9.140625" style="91"/>
    <col min="11" max="12" width="11.140625" style="91" customWidth="1"/>
    <col min="13" max="14" width="12.42578125" style="91" customWidth="1"/>
    <col min="15" max="16384" width="9.140625" style="91"/>
  </cols>
  <sheetData>
    <row r="1" spans="1:14" s="1" customFormat="1" ht="12.75" x14ac:dyDescent="0.2"/>
    <row r="2" spans="1:14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4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4" s="5" customFormat="1" x14ac:dyDescent="0.25">
      <c r="A4" s="174" t="s">
        <v>311</v>
      </c>
      <c r="B4" s="176"/>
      <c r="C4" s="177" t="s">
        <v>312</v>
      </c>
      <c r="D4" s="177"/>
      <c r="E4" s="177"/>
      <c r="F4" s="6"/>
      <c r="G4" s="7"/>
      <c r="H4" s="201"/>
      <c r="I4" s="201"/>
    </row>
    <row r="5" spans="1:14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200"/>
      <c r="I5" s="200"/>
    </row>
    <row r="6" spans="1:14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200"/>
      <c r="I6" s="200"/>
    </row>
    <row r="7" spans="1:14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200"/>
      <c r="I7" s="200"/>
    </row>
    <row r="8" spans="1:14" s="13" customFormat="1" x14ac:dyDescent="0.25">
      <c r="C8" s="12" t="s">
        <v>10</v>
      </c>
      <c r="D8" s="178"/>
      <c r="E8" s="179"/>
    </row>
    <row r="9" spans="1:14" x14ac:dyDescent="0.25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36" customHeight="1" x14ac:dyDescent="0.25">
      <c r="A10" s="181" t="s">
        <v>313</v>
      </c>
      <c r="B10" s="183"/>
      <c r="C10" s="192" t="s">
        <v>314</v>
      </c>
      <c r="D10" s="197" t="s">
        <v>315</v>
      </c>
      <c r="E10" s="192" t="s">
        <v>316</v>
      </c>
      <c r="F10" s="192" t="s">
        <v>317</v>
      </c>
      <c r="G10" s="192" t="s">
        <v>318</v>
      </c>
      <c r="H10" s="192" t="s">
        <v>319</v>
      </c>
      <c r="I10" s="192" t="s">
        <v>320</v>
      </c>
      <c r="J10" s="192" t="s">
        <v>321</v>
      </c>
      <c r="K10" s="192" t="s">
        <v>322</v>
      </c>
      <c r="L10" s="195"/>
      <c r="M10" s="195"/>
      <c r="N10" s="196"/>
    </row>
    <row r="11" spans="1:14" ht="69.95" customHeight="1" x14ac:dyDescent="0.25">
      <c r="A11" s="190"/>
      <c r="B11" s="191"/>
      <c r="C11" s="193"/>
      <c r="D11" s="193"/>
      <c r="E11" s="193"/>
      <c r="F11" s="193"/>
      <c r="G11" s="193"/>
      <c r="H11" s="193"/>
      <c r="I11" s="193"/>
      <c r="J11" s="193"/>
      <c r="K11" s="35" t="s">
        <v>314</v>
      </c>
      <c r="L11" s="35" t="s">
        <v>315</v>
      </c>
      <c r="M11" s="35" t="s">
        <v>316</v>
      </c>
      <c r="N11" s="35" t="s">
        <v>317</v>
      </c>
    </row>
    <row r="12" spans="1:14" ht="15.75" x14ac:dyDescent="0.25">
      <c r="A12" s="36"/>
      <c r="B12" s="37"/>
      <c r="C12" s="14" t="s">
        <v>16</v>
      </c>
      <c r="D12" s="14" t="s">
        <v>20</v>
      </c>
      <c r="E12" s="14" t="s">
        <v>17</v>
      </c>
      <c r="F12" s="14" t="s">
        <v>18</v>
      </c>
      <c r="G12" s="14" t="s">
        <v>24</v>
      </c>
      <c r="H12" s="14" t="s">
        <v>26</v>
      </c>
      <c r="I12" s="14" t="s">
        <v>28</v>
      </c>
      <c r="J12" s="14" t="s">
        <v>30</v>
      </c>
      <c r="K12" s="14" t="s">
        <v>32</v>
      </c>
      <c r="L12" s="14" t="s">
        <v>254</v>
      </c>
      <c r="M12" s="14" t="s">
        <v>255</v>
      </c>
      <c r="N12" s="14" t="s">
        <v>256</v>
      </c>
    </row>
    <row r="13" spans="1:14" x14ac:dyDescent="0.25">
      <c r="A13" s="15" t="s">
        <v>16</v>
      </c>
      <c r="B13" s="38" t="s">
        <v>323</v>
      </c>
      <c r="C13" s="84">
        <f>SUM(C14,C23,C32,C41,C50,C59,C68,C77)</f>
        <v>0</v>
      </c>
      <c r="D13" s="84">
        <f>SUM(D14,D23,D32,D41,D50,D59,D68,D77)</f>
        <v>0</v>
      </c>
      <c r="E13" s="84">
        <f>SUM(E14,E23,E32,E41,E50,E59,E68,E77)</f>
        <v>0</v>
      </c>
      <c r="F13" s="84">
        <f t="shared" ref="F13:G13" si="0">SUM(F14,F23,F32,F41,F50,F59,F68,F77)</f>
        <v>0</v>
      </c>
      <c r="G13" s="84">
        <f t="shared" si="0"/>
        <v>0</v>
      </c>
      <c r="H13" s="84">
        <f>SUM(H14,H23,H32,H41,H50,H59,H68,H77)</f>
        <v>0</v>
      </c>
      <c r="I13" s="127">
        <f t="shared" ref="I13:M13" si="1">SUM(I14,I23,I32,I41,I50,I59,I68,I77)</f>
        <v>0</v>
      </c>
      <c r="J13" s="84">
        <f t="shared" si="1"/>
        <v>0</v>
      </c>
      <c r="K13" s="84">
        <f t="shared" si="1"/>
        <v>0</v>
      </c>
      <c r="L13" s="84">
        <f t="shared" si="1"/>
        <v>0</v>
      </c>
      <c r="M13" s="84">
        <f t="shared" si="1"/>
        <v>0</v>
      </c>
      <c r="N13" s="84">
        <f>SUM(N14,N23,N32,N41,N50,N59,N68,N77)</f>
        <v>0</v>
      </c>
    </row>
    <row r="14" spans="1:14" x14ac:dyDescent="0.25">
      <c r="A14" s="15" t="s">
        <v>20</v>
      </c>
      <c r="B14" s="38" t="s">
        <v>324</v>
      </c>
      <c r="C14" s="84">
        <f>SUM(C15:C22)</f>
        <v>0</v>
      </c>
      <c r="D14" s="84">
        <f>SUM(D15:D22)</f>
        <v>0</v>
      </c>
      <c r="E14" s="84">
        <f t="shared" ref="E14:G14" si="2">SUM(E15:E22)</f>
        <v>0</v>
      </c>
      <c r="F14" s="84">
        <f>SUM(F15:F21)</f>
        <v>0</v>
      </c>
      <c r="G14" s="84">
        <f t="shared" si="2"/>
        <v>0</v>
      </c>
      <c r="H14" s="84">
        <f>SUM(H15:H22)</f>
        <v>0</v>
      </c>
      <c r="I14" s="127">
        <f t="shared" ref="I14:M14" si="3">SUM(I15:I22)</f>
        <v>0</v>
      </c>
      <c r="J14" s="84">
        <f t="shared" si="3"/>
        <v>0</v>
      </c>
      <c r="K14" s="84">
        <f t="shared" si="3"/>
        <v>0</v>
      </c>
      <c r="L14" s="84">
        <f t="shared" si="3"/>
        <v>0</v>
      </c>
      <c r="M14" s="84">
        <f t="shared" si="3"/>
        <v>0</v>
      </c>
      <c r="N14" s="84">
        <f>SUM(N15:N21)</f>
        <v>0</v>
      </c>
    </row>
    <row r="15" spans="1:14" x14ac:dyDescent="0.25">
      <c r="A15" s="15" t="s">
        <v>17</v>
      </c>
      <c r="B15" s="27" t="s">
        <v>325</v>
      </c>
      <c r="C15" s="62"/>
      <c r="D15" s="62"/>
      <c r="E15" s="62"/>
      <c r="F15" s="62"/>
      <c r="G15" s="62"/>
      <c r="H15" s="62"/>
      <c r="I15" s="128"/>
      <c r="J15" s="62"/>
      <c r="K15" s="62"/>
      <c r="L15" s="62"/>
      <c r="M15" s="62"/>
      <c r="N15" s="62"/>
    </row>
    <row r="16" spans="1:14" x14ac:dyDescent="0.25">
      <c r="A16" s="15" t="s">
        <v>18</v>
      </c>
      <c r="B16" s="27" t="s">
        <v>326</v>
      </c>
      <c r="C16" s="27"/>
      <c r="D16" s="27"/>
      <c r="E16" s="27"/>
      <c r="F16" s="27"/>
      <c r="G16" s="27"/>
      <c r="H16" s="27"/>
      <c r="I16" s="126"/>
      <c r="J16" s="27"/>
      <c r="K16" s="27"/>
      <c r="L16" s="27"/>
      <c r="M16" s="27"/>
      <c r="N16" s="27"/>
    </row>
    <row r="17" spans="1:14" x14ac:dyDescent="0.25">
      <c r="A17" s="15" t="s">
        <v>24</v>
      </c>
      <c r="B17" s="27" t="s">
        <v>327</v>
      </c>
      <c r="C17" s="27"/>
      <c r="D17" s="27"/>
      <c r="E17" s="27"/>
      <c r="F17" s="27"/>
      <c r="G17" s="27"/>
      <c r="H17" s="27"/>
      <c r="I17" s="126"/>
      <c r="J17" s="27"/>
      <c r="K17" s="27"/>
      <c r="L17" s="27"/>
      <c r="M17" s="27"/>
      <c r="N17" s="27"/>
    </row>
    <row r="18" spans="1:14" x14ac:dyDescent="0.25">
      <c r="A18" s="15" t="s">
        <v>26</v>
      </c>
      <c r="B18" s="27" t="s">
        <v>328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x14ac:dyDescent="0.25">
      <c r="A19" s="15" t="s">
        <v>28</v>
      </c>
      <c r="B19" s="27" t="s">
        <v>329</v>
      </c>
      <c r="C19" s="27"/>
      <c r="D19" s="27"/>
      <c r="E19" s="27"/>
      <c r="F19" s="27"/>
      <c r="G19" s="27"/>
      <c r="H19" s="27"/>
      <c r="I19" s="126"/>
      <c r="J19" s="27"/>
      <c r="K19" s="27"/>
      <c r="L19" s="27"/>
      <c r="M19" s="27"/>
      <c r="N19" s="27"/>
    </row>
    <row r="20" spans="1:14" x14ac:dyDescent="0.25">
      <c r="A20" s="15" t="s">
        <v>30</v>
      </c>
      <c r="B20" s="27" t="s">
        <v>330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x14ac:dyDescent="0.25">
      <c r="A21" s="15" t="s">
        <v>32</v>
      </c>
      <c r="B21" s="27" t="s">
        <v>331</v>
      </c>
      <c r="C21" s="27"/>
      <c r="D21" s="27"/>
      <c r="E21" s="27"/>
      <c r="F21" s="27"/>
      <c r="G21" s="27"/>
      <c r="H21" s="27"/>
      <c r="I21" s="126"/>
      <c r="J21" s="27"/>
      <c r="K21" s="27"/>
      <c r="L21" s="27"/>
      <c r="M21" s="27"/>
      <c r="N21" s="27"/>
    </row>
    <row r="22" spans="1:14" x14ac:dyDescent="0.25">
      <c r="A22" s="15">
        <v>100</v>
      </c>
      <c r="B22" s="27" t="s">
        <v>332</v>
      </c>
      <c r="C22" s="64"/>
      <c r="D22" s="64"/>
      <c r="E22" s="64"/>
      <c r="F22" s="85"/>
      <c r="G22" s="64"/>
      <c r="H22" s="64"/>
      <c r="I22" s="129"/>
      <c r="J22" s="64"/>
      <c r="K22" s="64"/>
      <c r="L22" s="64"/>
      <c r="M22" s="64"/>
      <c r="N22" s="85"/>
    </row>
    <row r="23" spans="1:14" ht="15.95" customHeight="1" x14ac:dyDescent="0.25">
      <c r="A23" s="15">
        <v>110</v>
      </c>
      <c r="B23" s="86" t="s">
        <v>333</v>
      </c>
      <c r="C23" s="84">
        <f t="shared" ref="C23:G23" si="4">SUM(C24:C31)</f>
        <v>0</v>
      </c>
      <c r="D23" s="84">
        <f t="shared" si="4"/>
        <v>0</v>
      </c>
      <c r="E23" s="84">
        <f t="shared" si="4"/>
        <v>0</v>
      </c>
      <c r="F23" s="84">
        <f>SUM(F24:F30)</f>
        <v>0</v>
      </c>
      <c r="G23" s="84">
        <f t="shared" si="4"/>
        <v>0</v>
      </c>
      <c r="H23" s="84">
        <f>SUM(H24:H31)</f>
        <v>0</v>
      </c>
      <c r="I23" s="127">
        <f t="shared" ref="I23:K23" si="5">SUM(I24:I31)</f>
        <v>0</v>
      </c>
      <c r="J23" s="84">
        <f t="shared" si="5"/>
        <v>0</v>
      </c>
      <c r="K23" s="84">
        <f t="shared" si="5"/>
        <v>0</v>
      </c>
      <c r="L23" s="84">
        <f>SUM(L24:L31)</f>
        <v>0</v>
      </c>
      <c r="M23" s="84">
        <f t="shared" ref="M23" si="6">SUM(M24:M31)</f>
        <v>0</v>
      </c>
      <c r="N23" s="84">
        <f>SUM(N24:N30)</f>
        <v>0</v>
      </c>
    </row>
    <row r="24" spans="1:14" x14ac:dyDescent="0.25">
      <c r="A24" s="15">
        <v>120</v>
      </c>
      <c r="B24" s="27" t="s">
        <v>334</v>
      </c>
      <c r="C24" s="62"/>
      <c r="D24" s="62"/>
      <c r="E24" s="62"/>
      <c r="F24" s="62"/>
      <c r="G24" s="62"/>
      <c r="H24" s="62"/>
      <c r="I24" s="128"/>
      <c r="J24" s="62"/>
      <c r="K24" s="62"/>
      <c r="L24" s="62"/>
      <c r="M24" s="62"/>
      <c r="N24" s="62"/>
    </row>
    <row r="25" spans="1:14" x14ac:dyDescent="0.25">
      <c r="A25" s="15">
        <v>130</v>
      </c>
      <c r="B25" s="27" t="s">
        <v>326</v>
      </c>
      <c r="C25" s="27"/>
      <c r="D25" s="27"/>
      <c r="E25" s="27"/>
      <c r="F25" s="27"/>
      <c r="G25" s="27"/>
      <c r="H25" s="27"/>
      <c r="I25" s="126"/>
      <c r="J25" s="27"/>
      <c r="K25" s="27"/>
      <c r="L25" s="27"/>
      <c r="M25" s="27"/>
      <c r="N25" s="27"/>
    </row>
    <row r="26" spans="1:14" x14ac:dyDescent="0.25">
      <c r="A26" s="15">
        <v>140</v>
      </c>
      <c r="B26" s="27" t="s">
        <v>327</v>
      </c>
      <c r="C26" s="27"/>
      <c r="D26" s="27"/>
      <c r="E26" s="27"/>
      <c r="F26" s="27"/>
      <c r="G26" s="27"/>
      <c r="H26" s="27"/>
      <c r="I26" s="126"/>
      <c r="J26" s="27"/>
      <c r="K26" s="27"/>
      <c r="L26" s="27"/>
      <c r="M26" s="27"/>
      <c r="N26" s="27"/>
    </row>
    <row r="27" spans="1:14" x14ac:dyDescent="0.25">
      <c r="A27" s="15">
        <v>150</v>
      </c>
      <c r="B27" s="27" t="s">
        <v>335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x14ac:dyDescent="0.25">
      <c r="A28" s="15">
        <v>160</v>
      </c>
      <c r="B28" s="27" t="s">
        <v>329</v>
      </c>
      <c r="C28" s="27"/>
      <c r="D28" s="27"/>
      <c r="E28" s="27"/>
      <c r="F28" s="27"/>
      <c r="G28" s="27"/>
      <c r="H28" s="27"/>
      <c r="I28" s="126"/>
      <c r="J28" s="27"/>
      <c r="K28" s="27"/>
      <c r="L28" s="27"/>
      <c r="M28" s="27"/>
      <c r="N28" s="27"/>
    </row>
    <row r="29" spans="1:14" x14ac:dyDescent="0.25">
      <c r="A29" s="15">
        <v>170</v>
      </c>
      <c r="B29" s="27" t="s">
        <v>336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 x14ac:dyDescent="0.25">
      <c r="A30" s="15">
        <v>180</v>
      </c>
      <c r="B30" s="27" t="s">
        <v>331</v>
      </c>
      <c r="C30" s="27"/>
      <c r="D30" s="27"/>
      <c r="E30" s="27"/>
      <c r="F30" s="27"/>
      <c r="G30" s="27"/>
      <c r="H30" s="27"/>
      <c r="I30" s="126"/>
      <c r="J30" s="27"/>
      <c r="K30" s="27"/>
      <c r="L30" s="27"/>
      <c r="M30" s="27"/>
      <c r="N30" s="27"/>
    </row>
    <row r="31" spans="1:14" x14ac:dyDescent="0.25">
      <c r="A31" s="15">
        <v>190</v>
      </c>
      <c r="B31" s="27" t="s">
        <v>332</v>
      </c>
      <c r="C31" s="64"/>
      <c r="D31" s="64"/>
      <c r="E31" s="64"/>
      <c r="F31" s="85"/>
      <c r="G31" s="64"/>
      <c r="H31" s="64"/>
      <c r="I31" s="129"/>
      <c r="J31" s="64"/>
      <c r="K31" s="64"/>
      <c r="L31" s="64"/>
      <c r="M31" s="64"/>
      <c r="N31" s="85"/>
    </row>
    <row r="32" spans="1:14" x14ac:dyDescent="0.25">
      <c r="A32" s="15">
        <v>200</v>
      </c>
      <c r="B32" s="38" t="s">
        <v>337</v>
      </c>
      <c r="C32" s="84">
        <f t="shared" ref="C32:G32" si="7">SUM(C33:C40)</f>
        <v>0</v>
      </c>
      <c r="D32" s="84">
        <f t="shared" si="7"/>
        <v>0</v>
      </c>
      <c r="E32" s="84">
        <f t="shared" si="7"/>
        <v>0</v>
      </c>
      <c r="F32" s="84">
        <f>SUM(F33:F39)</f>
        <v>0</v>
      </c>
      <c r="G32" s="84">
        <f t="shared" si="7"/>
        <v>0</v>
      </c>
      <c r="H32" s="84">
        <f>SUM(H33:H40)</f>
        <v>0</v>
      </c>
      <c r="I32" s="127">
        <f t="shared" ref="I32:K32" si="8">SUM(I33:I40)</f>
        <v>0</v>
      </c>
      <c r="J32" s="84">
        <f t="shared" si="8"/>
        <v>0</v>
      </c>
      <c r="K32" s="84">
        <f t="shared" si="8"/>
        <v>0</v>
      </c>
      <c r="L32" s="84">
        <f>SUM(L33:L40)</f>
        <v>0</v>
      </c>
      <c r="M32" s="84">
        <f t="shared" ref="M32" si="9">SUM(M33:M40)</f>
        <v>0</v>
      </c>
      <c r="N32" s="84">
        <f>SUM(N33:N39)</f>
        <v>0</v>
      </c>
    </row>
    <row r="33" spans="1:14" x14ac:dyDescent="0.25">
      <c r="A33" s="15">
        <v>210</v>
      </c>
      <c r="B33" s="27" t="s">
        <v>334</v>
      </c>
      <c r="C33" s="62"/>
      <c r="D33" s="62"/>
      <c r="E33" s="62"/>
      <c r="F33" s="62"/>
      <c r="G33" s="62"/>
      <c r="H33" s="62"/>
      <c r="I33" s="128"/>
      <c r="J33" s="62"/>
      <c r="K33" s="62"/>
      <c r="L33" s="62"/>
      <c r="M33" s="62"/>
      <c r="N33" s="62"/>
    </row>
    <row r="34" spans="1:14" x14ac:dyDescent="0.25">
      <c r="A34" s="15">
        <v>220</v>
      </c>
      <c r="B34" s="27" t="s">
        <v>326</v>
      </c>
      <c r="C34" s="27"/>
      <c r="D34" s="27"/>
      <c r="E34" s="27"/>
      <c r="F34" s="27"/>
      <c r="G34" s="27"/>
      <c r="H34" s="27"/>
      <c r="I34" s="126"/>
      <c r="J34" s="27"/>
      <c r="K34" s="27"/>
      <c r="L34" s="27"/>
      <c r="M34" s="27"/>
      <c r="N34" s="27"/>
    </row>
    <row r="35" spans="1:14" x14ac:dyDescent="0.25">
      <c r="A35" s="15">
        <v>230</v>
      </c>
      <c r="B35" s="27" t="s">
        <v>327</v>
      </c>
      <c r="C35" s="27"/>
      <c r="D35" s="27"/>
      <c r="E35" s="27"/>
      <c r="F35" s="27"/>
      <c r="G35" s="27"/>
      <c r="H35" s="27"/>
      <c r="I35" s="126"/>
      <c r="J35" s="27"/>
      <c r="K35" s="27"/>
      <c r="L35" s="27"/>
      <c r="M35" s="27"/>
      <c r="N35" s="27"/>
    </row>
    <row r="36" spans="1:14" x14ac:dyDescent="0.25">
      <c r="A36" s="15">
        <v>240</v>
      </c>
      <c r="B36" s="27" t="s">
        <v>338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x14ac:dyDescent="0.25">
      <c r="A37" s="15">
        <v>250</v>
      </c>
      <c r="B37" s="27" t="s">
        <v>329</v>
      </c>
      <c r="C37" s="27"/>
      <c r="D37" s="27"/>
      <c r="E37" s="27"/>
      <c r="F37" s="27"/>
      <c r="G37" s="27"/>
      <c r="H37" s="27"/>
      <c r="I37" s="126"/>
      <c r="J37" s="27"/>
      <c r="K37" s="27"/>
      <c r="L37" s="27"/>
      <c r="M37" s="27"/>
      <c r="N37" s="27"/>
    </row>
    <row r="38" spans="1:14" x14ac:dyDescent="0.25">
      <c r="A38" s="15">
        <v>260</v>
      </c>
      <c r="B38" s="27" t="s">
        <v>339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x14ac:dyDescent="0.25">
      <c r="A39" s="15">
        <v>270</v>
      </c>
      <c r="B39" s="27" t="s">
        <v>331</v>
      </c>
      <c r="C39" s="27"/>
      <c r="D39" s="27"/>
      <c r="E39" s="27"/>
      <c r="F39" s="27"/>
      <c r="G39" s="27"/>
      <c r="H39" s="27"/>
      <c r="I39" s="126"/>
      <c r="J39" s="27"/>
      <c r="K39" s="27"/>
      <c r="L39" s="27"/>
      <c r="M39" s="27"/>
      <c r="N39" s="27"/>
    </row>
    <row r="40" spans="1:14" x14ac:dyDescent="0.25">
      <c r="A40" s="15">
        <v>280</v>
      </c>
      <c r="B40" s="27" t="s">
        <v>332</v>
      </c>
      <c r="C40" s="64"/>
      <c r="D40" s="64"/>
      <c r="E40" s="64"/>
      <c r="F40" s="85"/>
      <c r="G40" s="64"/>
      <c r="H40" s="64"/>
      <c r="I40" s="129"/>
      <c r="J40" s="64"/>
      <c r="K40" s="64"/>
      <c r="L40" s="64"/>
      <c r="M40" s="64"/>
      <c r="N40" s="85"/>
    </row>
    <row r="41" spans="1:14" ht="26.25" customHeight="1" x14ac:dyDescent="0.25">
      <c r="A41" s="15">
        <v>290</v>
      </c>
      <c r="B41" s="86" t="s">
        <v>340</v>
      </c>
      <c r="C41" s="127">
        <f t="shared" ref="C41:G41" si="10">SUM(C42:C49)</f>
        <v>0</v>
      </c>
      <c r="D41" s="127">
        <f t="shared" si="10"/>
        <v>0</v>
      </c>
      <c r="E41" s="127">
        <f t="shared" si="10"/>
        <v>0</v>
      </c>
      <c r="F41" s="127">
        <f>SUM(F42:F48)</f>
        <v>0</v>
      </c>
      <c r="G41" s="127">
        <f t="shared" si="10"/>
        <v>0</v>
      </c>
      <c r="H41" s="127">
        <f>SUM(H42:H49)</f>
        <v>0</v>
      </c>
      <c r="I41" s="127">
        <f t="shared" ref="I41:K41" si="11">SUM(I42:I49)</f>
        <v>0</v>
      </c>
      <c r="J41" s="127">
        <f t="shared" si="11"/>
        <v>0</v>
      </c>
      <c r="K41" s="127">
        <f t="shared" si="11"/>
        <v>0</v>
      </c>
      <c r="L41" s="127">
        <f>SUM(L42:L49)</f>
        <v>0</v>
      </c>
      <c r="M41" s="127">
        <f t="shared" ref="M41" si="12">SUM(M42:M49)</f>
        <v>0</v>
      </c>
      <c r="N41" s="127">
        <f>SUM(N42:N48)</f>
        <v>0</v>
      </c>
    </row>
    <row r="42" spans="1:14" x14ac:dyDescent="0.25">
      <c r="A42" s="15">
        <v>300</v>
      </c>
      <c r="B42" s="27" t="s">
        <v>334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x14ac:dyDescent="0.25">
      <c r="A43" s="15">
        <v>310</v>
      </c>
      <c r="B43" s="27" t="s">
        <v>326</v>
      </c>
      <c r="C43" s="126"/>
      <c r="D43" s="126">
        <f>(D18+D24+D30+D36)-MIN(D18+D24+D30+D36,D42)</f>
        <v>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x14ac:dyDescent="0.25">
      <c r="A44" s="15">
        <v>320</v>
      </c>
      <c r="B44" s="27" t="s">
        <v>327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x14ac:dyDescent="0.25">
      <c r="A45" s="15">
        <v>330</v>
      </c>
      <c r="B45" s="27" t="s">
        <v>338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x14ac:dyDescent="0.25">
      <c r="A46" s="15">
        <v>340</v>
      </c>
      <c r="B46" s="27" t="s">
        <v>329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x14ac:dyDescent="0.25">
      <c r="A47" s="15">
        <v>350</v>
      </c>
      <c r="B47" s="27" t="s">
        <v>339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 x14ac:dyDescent="0.25">
      <c r="A48" s="15">
        <v>360</v>
      </c>
      <c r="B48" s="27" t="s">
        <v>331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x14ac:dyDescent="0.25">
      <c r="A49" s="15">
        <v>370</v>
      </c>
      <c r="B49" s="27" t="s">
        <v>332</v>
      </c>
      <c r="C49" s="129"/>
      <c r="D49" s="129"/>
      <c r="E49" s="129"/>
      <c r="F49" s="130"/>
      <c r="G49" s="129"/>
      <c r="H49" s="129"/>
      <c r="I49" s="129"/>
      <c r="J49" s="129"/>
      <c r="K49" s="129"/>
      <c r="L49" s="129"/>
      <c r="M49" s="129"/>
      <c r="N49" s="130"/>
    </row>
    <row r="50" spans="1:14" x14ac:dyDescent="0.25">
      <c r="A50" s="15">
        <v>380</v>
      </c>
      <c r="B50" s="86" t="s">
        <v>341</v>
      </c>
      <c r="C50" s="84">
        <f t="shared" ref="C50:G50" si="13">SUM(C51:C58)</f>
        <v>0</v>
      </c>
      <c r="D50" s="84">
        <f t="shared" si="13"/>
        <v>0</v>
      </c>
      <c r="E50" s="84">
        <f t="shared" si="13"/>
        <v>0</v>
      </c>
      <c r="F50" s="84">
        <f>SUM(F51:F57)</f>
        <v>0</v>
      </c>
      <c r="G50" s="84">
        <f t="shared" si="13"/>
        <v>0</v>
      </c>
      <c r="H50" s="84">
        <f>SUM(H51:H58)</f>
        <v>0</v>
      </c>
      <c r="I50" s="127">
        <f t="shared" ref="I50:K50" si="14">SUM(I51:I58)</f>
        <v>0</v>
      </c>
      <c r="J50" s="84">
        <f t="shared" si="14"/>
        <v>0</v>
      </c>
      <c r="K50" s="84">
        <f t="shared" si="14"/>
        <v>0</v>
      </c>
      <c r="L50" s="84">
        <f>SUM(L51:L58)</f>
        <v>0</v>
      </c>
      <c r="M50" s="84">
        <f t="shared" ref="M50" si="15">SUM(M51:M58)</f>
        <v>0</v>
      </c>
      <c r="N50" s="84">
        <f>SUM(N51:N57)</f>
        <v>0</v>
      </c>
    </row>
    <row r="51" spans="1:14" x14ac:dyDescent="0.25">
      <c r="A51" s="15">
        <v>390</v>
      </c>
      <c r="B51" s="27" t="s">
        <v>334</v>
      </c>
      <c r="C51" s="62"/>
      <c r="D51" s="62"/>
      <c r="E51" s="62"/>
      <c r="F51" s="62"/>
      <c r="G51" s="62"/>
      <c r="H51" s="62"/>
      <c r="I51" s="128"/>
      <c r="J51" s="62"/>
      <c r="K51" s="62"/>
      <c r="L51" s="62"/>
      <c r="M51" s="62"/>
      <c r="N51" s="62"/>
    </row>
    <row r="52" spans="1:14" x14ac:dyDescent="0.25">
      <c r="A52" s="15">
        <v>400</v>
      </c>
      <c r="B52" s="27" t="s">
        <v>326</v>
      </c>
      <c r="C52" s="27"/>
      <c r="D52" s="27"/>
      <c r="E52" s="27"/>
      <c r="F52" s="27"/>
      <c r="G52" s="27"/>
      <c r="H52" s="27"/>
      <c r="I52" s="126"/>
      <c r="J52" s="27"/>
      <c r="K52" s="27"/>
      <c r="L52" s="27"/>
      <c r="M52" s="27"/>
      <c r="N52" s="27"/>
    </row>
    <row r="53" spans="1:14" x14ac:dyDescent="0.25">
      <c r="A53" s="15">
        <v>410</v>
      </c>
      <c r="B53" s="27" t="s">
        <v>327</v>
      </c>
      <c r="C53" s="27"/>
      <c r="D53" s="27"/>
      <c r="E53" s="27"/>
      <c r="F53" s="27"/>
      <c r="G53" s="27"/>
      <c r="H53" s="27"/>
      <c r="I53" s="126"/>
      <c r="J53" s="27"/>
      <c r="K53" s="27"/>
      <c r="L53" s="27"/>
      <c r="M53" s="27"/>
      <c r="N53" s="27"/>
    </row>
    <row r="54" spans="1:14" x14ac:dyDescent="0.25">
      <c r="A54" s="15">
        <v>420</v>
      </c>
      <c r="B54" s="27" t="s">
        <v>342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</row>
    <row r="55" spans="1:14" x14ac:dyDescent="0.25">
      <c r="A55" s="15">
        <v>430</v>
      </c>
      <c r="B55" s="27" t="s">
        <v>329</v>
      </c>
      <c r="C55" s="27"/>
      <c r="D55" s="27"/>
      <c r="E55" s="27"/>
      <c r="F55" s="27"/>
      <c r="G55" s="27"/>
      <c r="H55" s="27"/>
      <c r="I55" s="126"/>
      <c r="J55" s="27"/>
      <c r="K55" s="27"/>
      <c r="L55" s="27"/>
      <c r="M55" s="27"/>
      <c r="N55" s="27"/>
    </row>
    <row r="56" spans="1:14" x14ac:dyDescent="0.25">
      <c r="A56" s="15">
        <v>440</v>
      </c>
      <c r="B56" s="27" t="s">
        <v>339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1:14" x14ac:dyDescent="0.25">
      <c r="A57" s="15">
        <v>450</v>
      </c>
      <c r="B57" s="27" t="s">
        <v>331</v>
      </c>
      <c r="C57" s="27"/>
      <c r="D57" s="27"/>
      <c r="E57" s="27"/>
      <c r="F57" s="27"/>
      <c r="G57" s="27"/>
      <c r="H57" s="27"/>
      <c r="I57" s="126"/>
      <c r="J57" s="27"/>
      <c r="K57" s="27"/>
      <c r="L57" s="27"/>
      <c r="M57" s="27"/>
      <c r="N57" s="27"/>
    </row>
    <row r="58" spans="1:14" x14ac:dyDescent="0.25">
      <c r="A58" s="15">
        <v>460</v>
      </c>
      <c r="B58" s="27" t="s">
        <v>332</v>
      </c>
      <c r="C58" s="64"/>
      <c r="D58" s="64"/>
      <c r="E58" s="64"/>
      <c r="F58" s="85"/>
      <c r="G58" s="64"/>
      <c r="H58" s="64"/>
      <c r="I58" s="129"/>
      <c r="J58" s="64"/>
      <c r="K58" s="64"/>
      <c r="L58" s="64"/>
      <c r="M58" s="64"/>
      <c r="N58" s="85"/>
    </row>
    <row r="59" spans="1:14" ht="30" customHeight="1" x14ac:dyDescent="0.25">
      <c r="A59" s="15">
        <v>470</v>
      </c>
      <c r="B59" s="86" t="s">
        <v>343</v>
      </c>
      <c r="C59" s="127">
        <f t="shared" ref="C59:G59" si="16">SUM(C60:C67)</f>
        <v>0</v>
      </c>
      <c r="D59" s="127">
        <f t="shared" si="16"/>
        <v>0</v>
      </c>
      <c r="E59" s="127">
        <f t="shared" si="16"/>
        <v>0</v>
      </c>
      <c r="F59" s="127">
        <f>SUM(F60:F66)</f>
        <v>0</v>
      </c>
      <c r="G59" s="127">
        <f t="shared" si="16"/>
        <v>0</v>
      </c>
      <c r="H59" s="127">
        <f>SUM(H60:H67)</f>
        <v>0</v>
      </c>
      <c r="I59" s="127">
        <f t="shared" ref="I59:J59" si="17">SUM(I60:I67)</f>
        <v>0</v>
      </c>
      <c r="J59" s="127">
        <f t="shared" si="17"/>
        <v>0</v>
      </c>
      <c r="K59" s="127">
        <f>SUM(K60:K67)</f>
        <v>0</v>
      </c>
      <c r="L59" s="127">
        <f>SUM(L60:L67)</f>
        <v>0</v>
      </c>
      <c r="M59" s="127">
        <f t="shared" ref="M59" si="18">SUM(M60:M67)</f>
        <v>0</v>
      </c>
      <c r="N59" s="127">
        <f>SUM(N60:N66)</f>
        <v>0</v>
      </c>
    </row>
    <row r="60" spans="1:14" x14ac:dyDescent="0.25">
      <c r="A60" s="15">
        <v>480</v>
      </c>
      <c r="B60" s="27" t="s">
        <v>344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x14ac:dyDescent="0.25">
      <c r="A61" s="15">
        <v>490</v>
      </c>
      <c r="B61" s="27" t="s">
        <v>326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</row>
    <row r="62" spans="1:14" x14ac:dyDescent="0.25">
      <c r="A62" s="15">
        <v>500</v>
      </c>
      <c r="B62" s="27" t="s">
        <v>327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4" x14ac:dyDescent="0.25">
      <c r="A63" s="15">
        <v>510</v>
      </c>
      <c r="B63" s="27" t="s">
        <v>338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x14ac:dyDescent="0.25">
      <c r="A64" s="15">
        <v>520</v>
      </c>
      <c r="B64" s="27" t="s">
        <v>329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</row>
    <row r="65" spans="1:14" x14ac:dyDescent="0.25">
      <c r="A65" s="15">
        <v>530</v>
      </c>
      <c r="B65" s="27" t="s">
        <v>339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x14ac:dyDescent="0.25">
      <c r="A66" s="15">
        <v>540</v>
      </c>
      <c r="B66" s="27" t="s">
        <v>331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x14ac:dyDescent="0.25">
      <c r="A67" s="15">
        <v>550</v>
      </c>
      <c r="B67" s="27" t="s">
        <v>332</v>
      </c>
      <c r="C67" s="129"/>
      <c r="D67" s="129"/>
      <c r="E67" s="129"/>
      <c r="F67" s="130"/>
      <c r="G67" s="129"/>
      <c r="H67" s="129"/>
      <c r="I67" s="129"/>
      <c r="J67" s="129"/>
      <c r="K67" s="129"/>
      <c r="L67" s="129"/>
      <c r="M67" s="129"/>
      <c r="N67" s="130"/>
    </row>
    <row r="68" spans="1:14" ht="29.25" customHeight="1" x14ac:dyDescent="0.25">
      <c r="A68" s="15">
        <v>560</v>
      </c>
      <c r="B68" s="86" t="s">
        <v>345</v>
      </c>
      <c r="C68" s="84">
        <f t="shared" ref="C68:G68" si="19">SUM(C69:C76)</f>
        <v>0</v>
      </c>
      <c r="D68" s="84">
        <f t="shared" si="19"/>
        <v>0</v>
      </c>
      <c r="E68" s="84">
        <f t="shared" si="19"/>
        <v>0</v>
      </c>
      <c r="F68" s="84">
        <f>SUM(F69:F75)</f>
        <v>0</v>
      </c>
      <c r="G68" s="84">
        <f t="shared" si="19"/>
        <v>0</v>
      </c>
      <c r="H68" s="84">
        <f>SUM(H69:H76)</f>
        <v>0</v>
      </c>
      <c r="I68" s="127">
        <f t="shared" ref="I68:J68" si="20">SUM(I69:I76)</f>
        <v>0</v>
      </c>
      <c r="J68" s="84">
        <f t="shared" si="20"/>
        <v>0</v>
      </c>
      <c r="K68" s="84">
        <f>SUM(K69:K76)</f>
        <v>0</v>
      </c>
      <c r="L68" s="84">
        <f>SUM(L69:L76)</f>
        <v>0</v>
      </c>
      <c r="M68" s="84">
        <f t="shared" ref="M68" si="21">SUM(M69:M76)</f>
        <v>0</v>
      </c>
      <c r="N68" s="84">
        <f>SUM(N69:N75)</f>
        <v>0</v>
      </c>
    </row>
    <row r="69" spans="1:14" x14ac:dyDescent="0.25">
      <c r="A69" s="15">
        <v>570</v>
      </c>
      <c r="B69" s="27" t="s">
        <v>334</v>
      </c>
      <c r="C69" s="62"/>
      <c r="D69" s="62"/>
      <c r="E69" s="62"/>
      <c r="F69" s="62"/>
      <c r="G69" s="62"/>
      <c r="H69" s="62"/>
      <c r="I69" s="128"/>
      <c r="J69" s="62"/>
      <c r="K69" s="62"/>
      <c r="L69" s="62"/>
      <c r="M69" s="62"/>
      <c r="N69" s="62"/>
    </row>
    <row r="70" spans="1:14" x14ac:dyDescent="0.25">
      <c r="A70" s="15">
        <v>580</v>
      </c>
      <c r="B70" s="27" t="s">
        <v>326</v>
      </c>
      <c r="C70" s="27"/>
      <c r="D70" s="27"/>
      <c r="E70" s="27"/>
      <c r="F70" s="27"/>
      <c r="G70" s="27"/>
      <c r="H70" s="27"/>
      <c r="I70" s="126"/>
      <c r="J70" s="27"/>
      <c r="K70" s="27"/>
      <c r="L70" s="27"/>
      <c r="M70" s="27"/>
      <c r="N70" s="27"/>
    </row>
    <row r="71" spans="1:14" x14ac:dyDescent="0.25">
      <c r="A71" s="15">
        <v>590</v>
      </c>
      <c r="B71" s="27" t="s">
        <v>327</v>
      </c>
      <c r="C71" s="27"/>
      <c r="D71" s="27"/>
      <c r="E71" s="27"/>
      <c r="F71" s="27"/>
      <c r="G71" s="27"/>
      <c r="H71" s="27"/>
      <c r="I71" s="126"/>
      <c r="J71" s="27"/>
      <c r="K71" s="27"/>
      <c r="L71" s="27"/>
      <c r="M71" s="27"/>
      <c r="N71" s="27"/>
    </row>
    <row r="72" spans="1:14" x14ac:dyDescent="0.25">
      <c r="A72" s="15">
        <v>600</v>
      </c>
      <c r="B72" s="27" t="s">
        <v>338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x14ac:dyDescent="0.25">
      <c r="A73" s="15">
        <v>610</v>
      </c>
      <c r="B73" s="27" t="s">
        <v>329</v>
      </c>
      <c r="C73" s="27"/>
      <c r="D73" s="27"/>
      <c r="E73" s="27"/>
      <c r="F73" s="27"/>
      <c r="G73" s="27"/>
      <c r="H73" s="27"/>
      <c r="I73" s="126"/>
      <c r="J73" s="27"/>
      <c r="K73" s="27"/>
      <c r="L73" s="27"/>
      <c r="M73" s="27"/>
      <c r="N73" s="27"/>
    </row>
    <row r="74" spans="1:14" x14ac:dyDescent="0.25">
      <c r="A74" s="15">
        <v>620</v>
      </c>
      <c r="B74" s="27" t="s">
        <v>346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</row>
    <row r="75" spans="1:14" x14ac:dyDescent="0.25">
      <c r="A75" s="15">
        <v>630</v>
      </c>
      <c r="B75" s="27" t="s">
        <v>331</v>
      </c>
      <c r="C75" s="27"/>
      <c r="D75" s="64"/>
      <c r="E75" s="27"/>
      <c r="F75" s="27"/>
      <c r="G75" s="27"/>
      <c r="H75" s="27"/>
      <c r="I75" s="126"/>
      <c r="J75" s="27"/>
      <c r="K75" s="27"/>
      <c r="L75" s="64"/>
      <c r="M75" s="27"/>
      <c r="N75" s="27"/>
    </row>
    <row r="76" spans="1:14" x14ac:dyDescent="0.25">
      <c r="A76" s="15">
        <v>640</v>
      </c>
      <c r="B76" s="27" t="s">
        <v>332</v>
      </c>
      <c r="C76" s="87"/>
      <c r="D76" s="22"/>
      <c r="E76" s="88"/>
      <c r="F76" s="85"/>
      <c r="G76" s="64"/>
      <c r="H76" s="64"/>
      <c r="I76" s="129"/>
      <c r="J76" s="64"/>
      <c r="K76" s="87"/>
      <c r="L76" s="22"/>
      <c r="M76" s="88"/>
      <c r="N76" s="85"/>
    </row>
    <row r="77" spans="1:14" x14ac:dyDescent="0.25">
      <c r="A77" s="15">
        <v>650</v>
      </c>
      <c r="B77" s="38" t="s">
        <v>347</v>
      </c>
      <c r="C77" s="84">
        <f>SUM(C78:C85)</f>
        <v>0</v>
      </c>
      <c r="D77" s="89"/>
      <c r="E77" s="84">
        <f>SUM(E78:E85)</f>
        <v>0</v>
      </c>
      <c r="F77" s="84">
        <f t="shared" ref="F77:G77" si="22">SUM(F78:F84)</f>
        <v>0</v>
      </c>
      <c r="G77" s="84">
        <f t="shared" si="22"/>
        <v>0</v>
      </c>
      <c r="H77" s="84">
        <f>SUM(H78:H84)</f>
        <v>0</v>
      </c>
      <c r="I77" s="127">
        <f t="shared" ref="I77" si="23">SUM(I78:I84)</f>
        <v>0</v>
      </c>
      <c r="J77" s="84">
        <f>SUM(J78:J84)</f>
        <v>0</v>
      </c>
      <c r="K77" s="84">
        <f>SUM(K78:K84)</f>
        <v>0</v>
      </c>
      <c r="L77" s="89"/>
      <c r="M77" s="84">
        <f>SUM(M78:M84)</f>
        <v>0</v>
      </c>
      <c r="N77" s="84">
        <f>SUM(N78:N84)</f>
        <v>0</v>
      </c>
    </row>
    <row r="78" spans="1:14" x14ac:dyDescent="0.25">
      <c r="A78" s="15">
        <v>660</v>
      </c>
      <c r="B78" s="27" t="s">
        <v>334</v>
      </c>
      <c r="C78" s="62"/>
      <c r="D78" s="89"/>
      <c r="E78" s="62"/>
      <c r="F78" s="62"/>
      <c r="G78" s="62"/>
      <c r="H78" s="62"/>
      <c r="I78" s="128"/>
      <c r="J78" s="62"/>
      <c r="K78" s="62"/>
      <c r="L78" s="89"/>
      <c r="M78" s="62"/>
      <c r="N78" s="62"/>
    </row>
    <row r="79" spans="1:14" x14ac:dyDescent="0.25">
      <c r="A79" s="15">
        <v>670</v>
      </c>
      <c r="B79" s="27" t="s">
        <v>348</v>
      </c>
      <c r="C79" s="27"/>
      <c r="D79" s="26"/>
      <c r="E79" s="27"/>
      <c r="F79" s="27"/>
      <c r="G79" s="27"/>
      <c r="H79" s="27"/>
      <c r="I79" s="126"/>
      <c r="J79" s="27"/>
      <c r="K79" s="27"/>
      <c r="L79" s="26"/>
      <c r="M79" s="27"/>
      <c r="N79" s="27"/>
    </row>
    <row r="80" spans="1:14" x14ac:dyDescent="0.25">
      <c r="A80" s="15">
        <v>680</v>
      </c>
      <c r="B80" s="27" t="s">
        <v>327</v>
      </c>
      <c r="C80" s="27"/>
      <c r="D80" s="26"/>
      <c r="E80" s="27"/>
      <c r="F80" s="27"/>
      <c r="G80" s="27"/>
      <c r="H80" s="27"/>
      <c r="I80" s="126"/>
      <c r="J80" s="27"/>
      <c r="K80" s="27"/>
      <c r="L80" s="26"/>
      <c r="M80" s="27"/>
      <c r="N80" s="27"/>
    </row>
    <row r="81" spans="1:14" x14ac:dyDescent="0.25">
      <c r="A81" s="15">
        <v>690</v>
      </c>
      <c r="B81" s="27" t="s">
        <v>338</v>
      </c>
      <c r="C81" s="126"/>
      <c r="D81" s="131"/>
      <c r="E81" s="126"/>
      <c r="F81" s="126"/>
      <c r="G81" s="126"/>
      <c r="H81" s="126"/>
      <c r="I81" s="126"/>
      <c r="J81" s="126"/>
      <c r="K81" s="126"/>
      <c r="L81" s="131"/>
      <c r="M81" s="126"/>
      <c r="N81" s="126"/>
    </row>
    <row r="82" spans="1:14" x14ac:dyDescent="0.25">
      <c r="A82" s="15">
        <v>700</v>
      </c>
      <c r="B82" s="27" t="s">
        <v>349</v>
      </c>
      <c r="C82" s="27"/>
      <c r="D82" s="26"/>
      <c r="E82" s="27"/>
      <c r="F82" s="27"/>
      <c r="G82" s="27"/>
      <c r="H82" s="27"/>
      <c r="I82" s="126"/>
      <c r="J82" s="27"/>
      <c r="K82" s="27"/>
      <c r="L82" s="26"/>
      <c r="M82" s="27"/>
      <c r="N82" s="27"/>
    </row>
    <row r="83" spans="1:14" x14ac:dyDescent="0.25">
      <c r="A83" s="15">
        <v>710</v>
      </c>
      <c r="B83" s="27" t="s">
        <v>350</v>
      </c>
      <c r="C83" s="126"/>
      <c r="D83" s="131"/>
      <c r="E83" s="126"/>
      <c r="F83" s="126"/>
      <c r="G83" s="126"/>
      <c r="H83" s="126"/>
      <c r="I83" s="126"/>
      <c r="J83" s="126"/>
      <c r="K83" s="126"/>
      <c r="L83" s="131"/>
      <c r="M83" s="126"/>
      <c r="N83" s="126"/>
    </row>
    <row r="84" spans="1:14" x14ac:dyDescent="0.25">
      <c r="A84" s="15">
        <v>720</v>
      </c>
      <c r="B84" s="27" t="s">
        <v>331</v>
      </c>
      <c r="C84" s="27"/>
      <c r="D84" s="26"/>
      <c r="E84" s="27"/>
      <c r="F84" s="27"/>
      <c r="G84" s="27"/>
      <c r="H84" s="27"/>
      <c r="I84" s="126"/>
      <c r="J84" s="27"/>
      <c r="K84" s="27"/>
      <c r="L84" s="26"/>
      <c r="M84" s="27"/>
      <c r="N84" s="27"/>
    </row>
    <row r="85" spans="1:14" x14ac:dyDescent="0.25">
      <c r="A85" s="15">
        <v>730</v>
      </c>
      <c r="B85" s="27" t="s">
        <v>332</v>
      </c>
      <c r="C85" s="27"/>
      <c r="D85" s="26"/>
      <c r="E85" s="27"/>
      <c r="F85" s="26"/>
      <c r="G85" s="26"/>
      <c r="H85" s="26"/>
      <c r="I85" s="126"/>
      <c r="J85" s="26"/>
      <c r="K85" s="26"/>
      <c r="L85" s="26"/>
      <c r="M85" s="26"/>
      <c r="N85" s="26"/>
    </row>
    <row r="86" spans="1:14" x14ac:dyDescent="0.25">
      <c r="A86" s="169" t="s">
        <v>351</v>
      </c>
      <c r="B86" s="170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</row>
    <row r="87" spans="1:14" x14ac:dyDescent="0.25">
      <c r="A87" s="15">
        <v>740</v>
      </c>
      <c r="B87" s="27" t="s">
        <v>352</v>
      </c>
      <c r="C87" s="27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25">
      <c r="A88" s="15">
        <v>750</v>
      </c>
      <c r="B88" s="27" t="s">
        <v>353</v>
      </c>
      <c r="C88" s="27"/>
      <c r="D88" s="26"/>
      <c r="E88" s="27"/>
      <c r="F88" s="26"/>
      <c r="G88" s="27"/>
      <c r="H88" s="27"/>
      <c r="I88" s="126"/>
      <c r="J88" s="27"/>
      <c r="K88" s="26"/>
      <c r="L88" s="26"/>
      <c r="M88" s="26"/>
      <c r="N88" s="26"/>
    </row>
    <row r="89" spans="1:14" x14ac:dyDescent="0.25">
      <c r="A89" s="15">
        <v>760</v>
      </c>
      <c r="B89" s="27" t="s">
        <v>354</v>
      </c>
      <c r="C89" s="126"/>
      <c r="D89" s="131"/>
      <c r="E89" s="126"/>
      <c r="F89" s="131"/>
      <c r="G89" s="131"/>
      <c r="H89" s="131"/>
      <c r="I89" s="131"/>
      <c r="J89" s="131"/>
      <c r="K89" s="131"/>
      <c r="L89" s="131"/>
      <c r="M89" s="131"/>
      <c r="N89" s="131"/>
    </row>
    <row r="91" spans="1:14" s="1" customFormat="1" ht="12.75" x14ac:dyDescent="0.2">
      <c r="B91" s="76" t="s">
        <v>87</v>
      </c>
      <c r="C91" s="83"/>
    </row>
    <row r="92" spans="1:14" s="1" customFormat="1" ht="12.75" x14ac:dyDescent="0.2">
      <c r="B92" s="77" t="s">
        <v>88</v>
      </c>
      <c r="C92" s="83"/>
    </row>
    <row r="93" spans="1:14" s="1" customFormat="1" ht="12.75" x14ac:dyDescent="0.2">
      <c r="B93" s="78"/>
    </row>
    <row r="94" spans="1:14" s="1" customFormat="1" ht="12.75" x14ac:dyDescent="0.2">
      <c r="B94" s="76" t="s">
        <v>87</v>
      </c>
      <c r="C94" s="83"/>
    </row>
    <row r="95" spans="1:14" s="1" customFormat="1" ht="12.75" x14ac:dyDescent="0.2">
      <c r="B95" s="79" t="s">
        <v>88</v>
      </c>
      <c r="C95" s="83"/>
    </row>
  </sheetData>
  <sheetProtection formatCells="0" formatColumns="0" formatRows="0" insertColumns="0" insertRows="0" insertHyperlinks="0" deleteColumns="0" deleteRows="0" sort="0" autoFilter="0" pivotTables="0"/>
  <mergeCells count="21">
    <mergeCell ref="D6:E6"/>
    <mergeCell ref="H6:I6"/>
    <mergeCell ref="A4:B4"/>
    <mergeCell ref="C4:E4"/>
    <mergeCell ref="H4:I4"/>
    <mergeCell ref="D5:E5"/>
    <mergeCell ref="H5:I5"/>
    <mergeCell ref="I10:I11"/>
    <mergeCell ref="J10:J11"/>
    <mergeCell ref="K10:N10"/>
    <mergeCell ref="A86:N86"/>
    <mergeCell ref="D7:E7"/>
    <mergeCell ref="H7:I7"/>
    <mergeCell ref="D8:E8"/>
    <mergeCell ref="A10:B11"/>
    <mergeCell ref="C10:C11"/>
    <mergeCell ref="D10:D11"/>
    <mergeCell ref="E10:E11"/>
    <mergeCell ref="F10:F11"/>
    <mergeCell ref="G10:G11"/>
    <mergeCell ref="H10:H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showGridLines="0" zoomScale="66" zoomScaleNormal="66" workbookViewId="0">
      <selection activeCell="B39" sqref="B39:C39"/>
    </sheetView>
  </sheetViews>
  <sheetFormatPr defaultColWidth="9.140625" defaultRowHeight="15" x14ac:dyDescent="0.25"/>
  <cols>
    <col min="1" max="1" width="8.5703125" style="91" customWidth="1"/>
    <col min="2" max="2" width="156" style="91" customWidth="1"/>
    <col min="3" max="3" width="13.42578125" style="91" customWidth="1"/>
    <col min="4" max="4" width="11.28515625" style="91" customWidth="1"/>
    <col min="5" max="6" width="12.42578125" style="91" customWidth="1"/>
    <col min="7" max="10" width="9.140625" style="91"/>
    <col min="11" max="12" width="11.140625" style="91" customWidth="1"/>
    <col min="13" max="14" width="12.42578125" style="91" customWidth="1"/>
    <col min="15" max="16384" width="9.140625" style="91"/>
  </cols>
  <sheetData>
    <row r="1" spans="1:14" s="1" customFormat="1" ht="12.75" x14ac:dyDescent="0.2"/>
    <row r="2" spans="1:14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4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4" s="5" customFormat="1" x14ac:dyDescent="0.25">
      <c r="A4" s="174" t="s">
        <v>355</v>
      </c>
      <c r="B4" s="176"/>
      <c r="C4" s="177" t="s">
        <v>356</v>
      </c>
      <c r="D4" s="177"/>
      <c r="E4" s="177"/>
      <c r="F4" s="6"/>
      <c r="G4" s="7"/>
      <c r="H4" s="201"/>
      <c r="I4" s="201"/>
    </row>
    <row r="5" spans="1:14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200"/>
      <c r="I5" s="200"/>
    </row>
    <row r="6" spans="1:14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200"/>
      <c r="I6" s="200"/>
    </row>
    <row r="7" spans="1:14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200"/>
      <c r="I7" s="200"/>
    </row>
    <row r="8" spans="1:14" s="13" customFormat="1" x14ac:dyDescent="0.25">
      <c r="C8" s="12" t="s">
        <v>10</v>
      </c>
      <c r="D8" s="178"/>
      <c r="E8" s="179"/>
    </row>
    <row r="9" spans="1:14" x14ac:dyDescent="0.25">
      <c r="A9" s="13" t="s">
        <v>243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36" customHeight="1" x14ac:dyDescent="0.25">
      <c r="A10" s="181" t="s">
        <v>357</v>
      </c>
      <c r="B10" s="183"/>
      <c r="C10" s="192" t="s">
        <v>314</v>
      </c>
      <c r="D10" s="197" t="s">
        <v>315</v>
      </c>
      <c r="E10" s="192" t="s">
        <v>316</v>
      </c>
      <c r="F10" s="192" t="s">
        <v>317</v>
      </c>
      <c r="G10" s="192" t="s">
        <v>318</v>
      </c>
      <c r="H10" s="192" t="s">
        <v>319</v>
      </c>
      <c r="I10" s="192" t="s">
        <v>320</v>
      </c>
      <c r="J10" s="192" t="s">
        <v>321</v>
      </c>
      <c r="K10" s="192" t="s">
        <v>322</v>
      </c>
      <c r="L10" s="195"/>
      <c r="M10" s="195"/>
      <c r="N10" s="196"/>
    </row>
    <row r="11" spans="1:14" ht="69.95" customHeight="1" x14ac:dyDescent="0.25">
      <c r="A11" s="190"/>
      <c r="B11" s="191"/>
      <c r="C11" s="193"/>
      <c r="D11" s="193"/>
      <c r="E11" s="193"/>
      <c r="F11" s="193"/>
      <c r="G11" s="193"/>
      <c r="H11" s="193"/>
      <c r="I11" s="193"/>
      <c r="J11" s="193"/>
      <c r="K11" s="35" t="s">
        <v>314</v>
      </c>
      <c r="L11" s="35" t="s">
        <v>315</v>
      </c>
      <c r="M11" s="35" t="s">
        <v>316</v>
      </c>
      <c r="N11" s="35" t="s">
        <v>317</v>
      </c>
    </row>
    <row r="12" spans="1:14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28</v>
      </c>
      <c r="J12" s="15" t="s">
        <v>30</v>
      </c>
      <c r="K12" s="15" t="s">
        <v>32</v>
      </c>
      <c r="L12" s="15" t="s">
        <v>254</v>
      </c>
      <c r="M12" s="15" t="s">
        <v>255</v>
      </c>
      <c r="N12" s="15" t="s">
        <v>256</v>
      </c>
    </row>
    <row r="13" spans="1:14" x14ac:dyDescent="0.25">
      <c r="A13" s="15" t="s">
        <v>16</v>
      </c>
      <c r="B13" s="47" t="s">
        <v>323</v>
      </c>
      <c r="C13" s="84">
        <f>SUM(C14,C23,C32,C41,C50,C59,C68,C77)</f>
        <v>0</v>
      </c>
      <c r="D13" s="84">
        <f>SUM(D14,D23,D32,D41,D50,D59,D68,D77)</f>
        <v>0</v>
      </c>
      <c r="E13" s="84">
        <f>SUM(E14,E23,E32,E41,E50,E59,E68,E77)</f>
        <v>0</v>
      </c>
      <c r="F13" s="84">
        <f t="shared" ref="F13:G13" si="0">SUM(F14,F23,F32,F41,F50,F59,F68,F77)</f>
        <v>0</v>
      </c>
      <c r="G13" s="84">
        <f t="shared" si="0"/>
        <v>0</v>
      </c>
      <c r="H13" s="84">
        <f>SUM(H14,H23,H32,H41,H50,H59,H68,H77)</f>
        <v>0</v>
      </c>
      <c r="I13" s="127">
        <f t="shared" ref="I13:M13" si="1">SUM(I14,I23,I32,I41,I50,I59,I68,I77)</f>
        <v>0</v>
      </c>
      <c r="J13" s="84">
        <f t="shared" si="1"/>
        <v>0</v>
      </c>
      <c r="K13" s="84">
        <f t="shared" si="1"/>
        <v>0</v>
      </c>
      <c r="L13" s="84">
        <f t="shared" si="1"/>
        <v>0</v>
      </c>
      <c r="M13" s="84">
        <f t="shared" si="1"/>
        <v>0</v>
      </c>
      <c r="N13" s="84">
        <f>SUM(N14,N23,N32,N41,N50,N59,N68,N77)</f>
        <v>0</v>
      </c>
    </row>
    <row r="14" spans="1:14" x14ac:dyDescent="0.25">
      <c r="A14" s="15" t="s">
        <v>20</v>
      </c>
      <c r="B14" s="47" t="s">
        <v>324</v>
      </c>
      <c r="C14" s="84">
        <f>SUM(C15:C22)</f>
        <v>0</v>
      </c>
      <c r="D14" s="84">
        <f>SUM(D15:D22)</f>
        <v>0</v>
      </c>
      <c r="E14" s="84">
        <f t="shared" ref="E14:G14" si="2">SUM(E15:E22)</f>
        <v>0</v>
      </c>
      <c r="F14" s="84">
        <f>SUM(F15:F21)</f>
        <v>0</v>
      </c>
      <c r="G14" s="84">
        <f t="shared" si="2"/>
        <v>0</v>
      </c>
      <c r="H14" s="84">
        <f>SUM(H15:H22)</f>
        <v>0</v>
      </c>
      <c r="I14" s="127">
        <f t="shared" ref="I14:M14" si="3">SUM(I15:I22)</f>
        <v>0</v>
      </c>
      <c r="J14" s="84">
        <f t="shared" si="3"/>
        <v>0</v>
      </c>
      <c r="K14" s="84">
        <f t="shared" si="3"/>
        <v>0</v>
      </c>
      <c r="L14" s="84">
        <f t="shared" si="3"/>
        <v>0</v>
      </c>
      <c r="M14" s="84">
        <f t="shared" si="3"/>
        <v>0</v>
      </c>
      <c r="N14" s="84">
        <f>SUM(N15:N21)</f>
        <v>0</v>
      </c>
    </row>
    <row r="15" spans="1:14" x14ac:dyDescent="0.25">
      <c r="A15" s="15" t="s">
        <v>17</v>
      </c>
      <c r="B15" s="27" t="s">
        <v>325</v>
      </c>
      <c r="C15" s="62"/>
      <c r="D15" s="62"/>
      <c r="E15" s="62"/>
      <c r="F15" s="62"/>
      <c r="G15" s="62"/>
      <c r="H15" s="62"/>
      <c r="I15" s="128"/>
      <c r="J15" s="62"/>
      <c r="K15" s="62"/>
      <c r="L15" s="62"/>
      <c r="M15" s="62"/>
      <c r="N15" s="62"/>
    </row>
    <row r="16" spans="1:14" x14ac:dyDescent="0.25">
      <c r="A16" s="15" t="s">
        <v>18</v>
      </c>
      <c r="B16" s="27" t="s">
        <v>326</v>
      </c>
      <c r="C16" s="27"/>
      <c r="D16" s="27"/>
      <c r="E16" s="27"/>
      <c r="F16" s="27"/>
      <c r="G16" s="27"/>
      <c r="H16" s="27"/>
      <c r="I16" s="126"/>
      <c r="J16" s="27"/>
      <c r="K16" s="27"/>
      <c r="L16" s="27"/>
      <c r="M16" s="27"/>
      <c r="N16" s="27"/>
    </row>
    <row r="17" spans="1:14" x14ac:dyDescent="0.25">
      <c r="A17" s="15" t="s">
        <v>24</v>
      </c>
      <c r="B17" s="27" t="s">
        <v>327</v>
      </c>
      <c r="C17" s="27"/>
      <c r="D17" s="27"/>
      <c r="E17" s="27"/>
      <c r="F17" s="27"/>
      <c r="G17" s="27"/>
      <c r="H17" s="27"/>
      <c r="I17" s="126"/>
      <c r="J17" s="27"/>
      <c r="K17" s="27"/>
      <c r="L17" s="27"/>
      <c r="M17" s="27"/>
      <c r="N17" s="27"/>
    </row>
    <row r="18" spans="1:14" x14ac:dyDescent="0.25">
      <c r="A18" s="15" t="s">
        <v>26</v>
      </c>
      <c r="B18" s="27" t="s">
        <v>328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x14ac:dyDescent="0.25">
      <c r="A19" s="15" t="s">
        <v>28</v>
      </c>
      <c r="B19" s="27" t="s">
        <v>329</v>
      </c>
      <c r="C19" s="27"/>
      <c r="D19" s="27"/>
      <c r="E19" s="27"/>
      <c r="F19" s="27"/>
      <c r="G19" s="27"/>
      <c r="H19" s="27"/>
      <c r="I19" s="126"/>
      <c r="J19" s="27"/>
      <c r="K19" s="27"/>
      <c r="L19" s="27"/>
      <c r="M19" s="27"/>
      <c r="N19" s="27"/>
    </row>
    <row r="20" spans="1:14" x14ac:dyDescent="0.25">
      <c r="A20" s="15" t="s">
        <v>30</v>
      </c>
      <c r="B20" s="27" t="s">
        <v>330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x14ac:dyDescent="0.25">
      <c r="A21" s="15" t="s">
        <v>32</v>
      </c>
      <c r="B21" s="27" t="s">
        <v>331</v>
      </c>
      <c r="C21" s="27"/>
      <c r="D21" s="27"/>
      <c r="E21" s="27"/>
      <c r="F21" s="27"/>
      <c r="G21" s="27"/>
      <c r="H21" s="27"/>
      <c r="I21" s="126"/>
      <c r="J21" s="27"/>
      <c r="K21" s="27"/>
      <c r="L21" s="27"/>
      <c r="M21" s="27"/>
      <c r="N21" s="27"/>
    </row>
    <row r="22" spans="1:14" x14ac:dyDescent="0.25">
      <c r="A22" s="15">
        <v>100</v>
      </c>
      <c r="B22" s="27" t="s">
        <v>332</v>
      </c>
      <c r="C22" s="64"/>
      <c r="D22" s="64"/>
      <c r="E22" s="64"/>
      <c r="F22" s="85"/>
      <c r="G22" s="64"/>
      <c r="H22" s="64"/>
      <c r="I22" s="129"/>
      <c r="J22" s="64"/>
      <c r="K22" s="64"/>
      <c r="L22" s="64"/>
      <c r="M22" s="64"/>
      <c r="N22" s="85"/>
    </row>
    <row r="23" spans="1:14" ht="15.95" customHeight="1" x14ac:dyDescent="0.25">
      <c r="A23" s="15">
        <v>110</v>
      </c>
      <c r="B23" s="90" t="s">
        <v>333</v>
      </c>
      <c r="C23" s="84">
        <f t="shared" ref="C23:G23" si="4">SUM(C24:C31)</f>
        <v>0</v>
      </c>
      <c r="D23" s="84">
        <f t="shared" si="4"/>
        <v>0</v>
      </c>
      <c r="E23" s="84">
        <f t="shared" si="4"/>
        <v>0</v>
      </c>
      <c r="F23" s="84">
        <f>SUM(F24:F30)</f>
        <v>0</v>
      </c>
      <c r="G23" s="84">
        <f t="shared" si="4"/>
        <v>0</v>
      </c>
      <c r="H23" s="84">
        <f>SUM(H24:H31)</f>
        <v>0</v>
      </c>
      <c r="I23" s="127">
        <f t="shared" ref="I23:K23" si="5">SUM(I24:I31)</f>
        <v>0</v>
      </c>
      <c r="J23" s="84">
        <f t="shared" si="5"/>
        <v>0</v>
      </c>
      <c r="K23" s="84">
        <f t="shared" si="5"/>
        <v>0</v>
      </c>
      <c r="L23" s="84">
        <f>SUM(L24:L31)</f>
        <v>0</v>
      </c>
      <c r="M23" s="84">
        <f t="shared" ref="M23" si="6">SUM(M24:M31)</f>
        <v>0</v>
      </c>
      <c r="N23" s="84">
        <f>SUM(N24:N30)</f>
        <v>0</v>
      </c>
    </row>
    <row r="24" spans="1:14" x14ac:dyDescent="0.25">
      <c r="A24" s="15">
        <v>120</v>
      </c>
      <c r="B24" s="27" t="s">
        <v>334</v>
      </c>
      <c r="C24" s="62"/>
      <c r="D24" s="62"/>
      <c r="E24" s="62"/>
      <c r="F24" s="62"/>
      <c r="G24" s="62"/>
      <c r="H24" s="62"/>
      <c r="I24" s="128"/>
      <c r="J24" s="62"/>
      <c r="K24" s="62"/>
      <c r="L24" s="62"/>
      <c r="M24" s="62"/>
      <c r="N24" s="62"/>
    </row>
    <row r="25" spans="1:14" x14ac:dyDescent="0.25">
      <c r="A25" s="15">
        <v>130</v>
      </c>
      <c r="B25" s="27" t="s">
        <v>326</v>
      </c>
      <c r="C25" s="27"/>
      <c r="D25" s="27"/>
      <c r="E25" s="27"/>
      <c r="F25" s="27"/>
      <c r="G25" s="27"/>
      <c r="H25" s="27"/>
      <c r="I25" s="126"/>
      <c r="J25" s="27"/>
      <c r="K25" s="27"/>
      <c r="L25" s="27"/>
      <c r="M25" s="27"/>
      <c r="N25" s="27"/>
    </row>
    <row r="26" spans="1:14" x14ac:dyDescent="0.25">
      <c r="A26" s="15">
        <v>140</v>
      </c>
      <c r="B26" s="27" t="s">
        <v>327</v>
      </c>
      <c r="C26" s="27"/>
      <c r="D26" s="27"/>
      <c r="E26" s="27"/>
      <c r="F26" s="27"/>
      <c r="G26" s="27"/>
      <c r="H26" s="27"/>
      <c r="I26" s="126"/>
      <c r="J26" s="27"/>
      <c r="K26" s="27"/>
      <c r="L26" s="27"/>
      <c r="M26" s="27"/>
      <c r="N26" s="27"/>
    </row>
    <row r="27" spans="1:14" x14ac:dyDescent="0.25">
      <c r="A27" s="15">
        <v>150</v>
      </c>
      <c r="B27" s="27" t="s">
        <v>335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x14ac:dyDescent="0.25">
      <c r="A28" s="15">
        <v>160</v>
      </c>
      <c r="B28" s="27" t="s">
        <v>329</v>
      </c>
      <c r="C28" s="27"/>
      <c r="D28" s="27"/>
      <c r="E28" s="27"/>
      <c r="F28" s="27"/>
      <c r="G28" s="27"/>
      <c r="H28" s="27"/>
      <c r="I28" s="126"/>
      <c r="J28" s="27"/>
      <c r="K28" s="27"/>
      <c r="L28" s="27"/>
      <c r="M28" s="27"/>
      <c r="N28" s="27"/>
    </row>
    <row r="29" spans="1:14" x14ac:dyDescent="0.25">
      <c r="A29" s="15">
        <v>170</v>
      </c>
      <c r="B29" s="27" t="s">
        <v>336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 x14ac:dyDescent="0.25">
      <c r="A30" s="15">
        <v>180</v>
      </c>
      <c r="B30" s="27" t="s">
        <v>331</v>
      </c>
      <c r="C30" s="27"/>
      <c r="D30" s="27"/>
      <c r="E30" s="27"/>
      <c r="F30" s="27"/>
      <c r="G30" s="27"/>
      <c r="H30" s="27"/>
      <c r="I30" s="126"/>
      <c r="J30" s="27"/>
      <c r="K30" s="27"/>
      <c r="L30" s="27"/>
      <c r="M30" s="27"/>
      <c r="N30" s="27"/>
    </row>
    <row r="31" spans="1:14" x14ac:dyDescent="0.25">
      <c r="A31" s="15">
        <v>190</v>
      </c>
      <c r="B31" s="27" t="s">
        <v>332</v>
      </c>
      <c r="C31" s="64"/>
      <c r="D31" s="64"/>
      <c r="E31" s="64"/>
      <c r="F31" s="85"/>
      <c r="G31" s="64"/>
      <c r="H31" s="64"/>
      <c r="I31" s="129"/>
      <c r="J31" s="64"/>
      <c r="K31" s="64"/>
      <c r="L31" s="64"/>
      <c r="M31" s="64"/>
      <c r="N31" s="85"/>
    </row>
    <row r="32" spans="1:14" x14ac:dyDescent="0.25">
      <c r="A32" s="15">
        <v>200</v>
      </c>
      <c r="B32" s="47" t="s">
        <v>337</v>
      </c>
      <c r="C32" s="84">
        <f t="shared" ref="C32:G32" si="7">SUM(C33:C40)</f>
        <v>0</v>
      </c>
      <c r="D32" s="84">
        <f t="shared" si="7"/>
        <v>0</v>
      </c>
      <c r="E32" s="84">
        <f t="shared" si="7"/>
        <v>0</v>
      </c>
      <c r="F32" s="84">
        <f>SUM(F33:F39)</f>
        <v>0</v>
      </c>
      <c r="G32" s="84">
        <f t="shared" si="7"/>
        <v>0</v>
      </c>
      <c r="H32" s="84">
        <f>SUM(H33:H40)</f>
        <v>0</v>
      </c>
      <c r="I32" s="127">
        <f t="shared" ref="I32:K32" si="8">SUM(I33:I40)</f>
        <v>0</v>
      </c>
      <c r="J32" s="84">
        <f t="shared" si="8"/>
        <v>0</v>
      </c>
      <c r="K32" s="84">
        <f t="shared" si="8"/>
        <v>0</v>
      </c>
      <c r="L32" s="84">
        <f>SUM(L33:L40)</f>
        <v>0</v>
      </c>
      <c r="M32" s="84">
        <f t="shared" ref="M32" si="9">SUM(M33:M40)</f>
        <v>0</v>
      </c>
      <c r="N32" s="84">
        <f>SUM(N33:N39)</f>
        <v>0</v>
      </c>
    </row>
    <row r="33" spans="1:14" x14ac:dyDescent="0.25">
      <c r="A33" s="15">
        <v>210</v>
      </c>
      <c r="B33" s="27" t="s">
        <v>334</v>
      </c>
      <c r="C33" s="62"/>
      <c r="D33" s="62"/>
      <c r="E33" s="62"/>
      <c r="F33" s="62"/>
      <c r="G33" s="62"/>
      <c r="H33" s="62"/>
      <c r="I33" s="128"/>
      <c r="J33" s="62"/>
      <c r="K33" s="62"/>
      <c r="L33" s="62"/>
      <c r="M33" s="62"/>
      <c r="N33" s="62"/>
    </row>
    <row r="34" spans="1:14" x14ac:dyDescent="0.25">
      <c r="A34" s="15">
        <v>220</v>
      </c>
      <c r="B34" s="27" t="s">
        <v>326</v>
      </c>
      <c r="C34" s="27"/>
      <c r="D34" s="27"/>
      <c r="E34" s="27"/>
      <c r="F34" s="27"/>
      <c r="G34" s="27"/>
      <c r="H34" s="27"/>
      <c r="I34" s="126"/>
      <c r="J34" s="27"/>
      <c r="K34" s="27"/>
      <c r="L34" s="27"/>
      <c r="M34" s="27"/>
      <c r="N34" s="27"/>
    </row>
    <row r="35" spans="1:14" x14ac:dyDescent="0.25">
      <c r="A35" s="15">
        <v>230</v>
      </c>
      <c r="B35" s="27" t="s">
        <v>327</v>
      </c>
      <c r="C35" s="27"/>
      <c r="D35" s="27"/>
      <c r="E35" s="27"/>
      <c r="F35" s="27"/>
      <c r="G35" s="27"/>
      <c r="H35" s="27"/>
      <c r="I35" s="126"/>
      <c r="J35" s="27"/>
      <c r="K35" s="27"/>
      <c r="L35" s="27"/>
      <c r="M35" s="27"/>
      <c r="N35" s="27"/>
    </row>
    <row r="36" spans="1:14" x14ac:dyDescent="0.25">
      <c r="A36" s="15">
        <v>240</v>
      </c>
      <c r="B36" s="27" t="s">
        <v>338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x14ac:dyDescent="0.25">
      <c r="A37" s="15">
        <v>250</v>
      </c>
      <c r="B37" s="27" t="s">
        <v>329</v>
      </c>
      <c r="C37" s="27"/>
      <c r="D37" s="27"/>
      <c r="E37" s="27"/>
      <c r="F37" s="27"/>
      <c r="G37" s="27"/>
      <c r="H37" s="27"/>
      <c r="I37" s="126"/>
      <c r="J37" s="27"/>
      <c r="K37" s="27"/>
      <c r="L37" s="27"/>
      <c r="M37" s="27"/>
      <c r="N37" s="27"/>
    </row>
    <row r="38" spans="1:14" x14ac:dyDescent="0.25">
      <c r="A38" s="15">
        <v>260</v>
      </c>
      <c r="B38" s="27" t="s">
        <v>339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x14ac:dyDescent="0.25">
      <c r="A39" s="15">
        <v>270</v>
      </c>
      <c r="B39" s="27" t="s">
        <v>331</v>
      </c>
      <c r="C39" s="27"/>
      <c r="D39" s="27"/>
      <c r="E39" s="27"/>
      <c r="F39" s="27"/>
      <c r="G39" s="27"/>
      <c r="H39" s="27"/>
      <c r="I39" s="126"/>
      <c r="J39" s="27"/>
      <c r="K39" s="27"/>
      <c r="L39" s="27"/>
      <c r="M39" s="27"/>
      <c r="N39" s="27"/>
    </row>
    <row r="40" spans="1:14" x14ac:dyDescent="0.25">
      <c r="A40" s="15">
        <v>280</v>
      </c>
      <c r="B40" s="27" t="s">
        <v>332</v>
      </c>
      <c r="C40" s="64"/>
      <c r="D40" s="64"/>
      <c r="E40" s="64"/>
      <c r="F40" s="85"/>
      <c r="G40" s="64"/>
      <c r="H40" s="64"/>
      <c r="I40" s="129"/>
      <c r="J40" s="64"/>
      <c r="K40" s="64"/>
      <c r="L40" s="64"/>
      <c r="M40" s="64"/>
      <c r="N40" s="85"/>
    </row>
    <row r="41" spans="1:14" ht="26.25" customHeight="1" x14ac:dyDescent="0.25">
      <c r="A41" s="15">
        <v>290</v>
      </c>
      <c r="B41" s="90" t="s">
        <v>340</v>
      </c>
      <c r="C41" s="127">
        <f t="shared" ref="C41:G41" si="10">SUM(C42:C49)</f>
        <v>0</v>
      </c>
      <c r="D41" s="127">
        <f t="shared" si="10"/>
        <v>0</v>
      </c>
      <c r="E41" s="127">
        <f t="shared" si="10"/>
        <v>0</v>
      </c>
      <c r="F41" s="127">
        <f>SUM(F42:F48)</f>
        <v>0</v>
      </c>
      <c r="G41" s="127">
        <f t="shared" si="10"/>
        <v>0</v>
      </c>
      <c r="H41" s="127">
        <f>SUM(H42:H49)</f>
        <v>0</v>
      </c>
      <c r="I41" s="127">
        <f t="shared" ref="I41:K41" si="11">SUM(I42:I49)</f>
        <v>0</v>
      </c>
      <c r="J41" s="127">
        <f t="shared" si="11"/>
        <v>0</v>
      </c>
      <c r="K41" s="127">
        <f t="shared" si="11"/>
        <v>0</v>
      </c>
      <c r="L41" s="127">
        <f>SUM(L42:L49)</f>
        <v>0</v>
      </c>
      <c r="M41" s="127">
        <f t="shared" ref="M41" si="12">SUM(M42:M49)</f>
        <v>0</v>
      </c>
      <c r="N41" s="127">
        <f>SUM(N42:N48)</f>
        <v>0</v>
      </c>
    </row>
    <row r="42" spans="1:14" x14ac:dyDescent="0.25">
      <c r="A42" s="15">
        <v>300</v>
      </c>
      <c r="B42" s="27" t="s">
        <v>334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x14ac:dyDescent="0.25">
      <c r="A43" s="15">
        <v>310</v>
      </c>
      <c r="B43" s="27" t="s">
        <v>326</v>
      </c>
      <c r="C43" s="126"/>
      <c r="D43" s="126">
        <f>(D18+D24+D30+D36)-MIN(D18+D24+D30+D36,D42)</f>
        <v>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x14ac:dyDescent="0.25">
      <c r="A44" s="15">
        <v>320</v>
      </c>
      <c r="B44" s="27" t="s">
        <v>327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x14ac:dyDescent="0.25">
      <c r="A45" s="15">
        <v>330</v>
      </c>
      <c r="B45" s="27" t="s">
        <v>338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x14ac:dyDescent="0.25">
      <c r="A46" s="15">
        <v>340</v>
      </c>
      <c r="B46" s="27" t="s">
        <v>329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x14ac:dyDescent="0.25">
      <c r="A47" s="15">
        <v>350</v>
      </c>
      <c r="B47" s="27" t="s">
        <v>339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 x14ac:dyDescent="0.25">
      <c r="A48" s="15">
        <v>360</v>
      </c>
      <c r="B48" s="27" t="s">
        <v>331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x14ac:dyDescent="0.25">
      <c r="A49" s="15">
        <v>370</v>
      </c>
      <c r="B49" s="27" t="s">
        <v>332</v>
      </c>
      <c r="C49" s="129"/>
      <c r="D49" s="129"/>
      <c r="E49" s="129"/>
      <c r="F49" s="130"/>
      <c r="G49" s="129"/>
      <c r="H49" s="129"/>
      <c r="I49" s="129"/>
      <c r="J49" s="129"/>
      <c r="K49" s="129"/>
      <c r="L49" s="129"/>
      <c r="M49" s="129"/>
      <c r="N49" s="130"/>
    </row>
    <row r="50" spans="1:14" x14ac:dyDescent="0.25">
      <c r="A50" s="15">
        <v>380</v>
      </c>
      <c r="B50" s="90" t="s">
        <v>341</v>
      </c>
      <c r="C50" s="84">
        <f t="shared" ref="C50:G50" si="13">SUM(C51:C58)</f>
        <v>0</v>
      </c>
      <c r="D50" s="84">
        <f t="shared" si="13"/>
        <v>0</v>
      </c>
      <c r="E50" s="84">
        <f t="shared" si="13"/>
        <v>0</v>
      </c>
      <c r="F50" s="84">
        <f>SUM(F51:F57)</f>
        <v>0</v>
      </c>
      <c r="G50" s="84">
        <f t="shared" si="13"/>
        <v>0</v>
      </c>
      <c r="H50" s="84">
        <f>SUM(H51:H58)</f>
        <v>0</v>
      </c>
      <c r="I50" s="127">
        <f t="shared" ref="I50:K50" si="14">SUM(I51:I58)</f>
        <v>0</v>
      </c>
      <c r="J50" s="84">
        <f t="shared" si="14"/>
        <v>0</v>
      </c>
      <c r="K50" s="84">
        <f t="shared" si="14"/>
        <v>0</v>
      </c>
      <c r="L50" s="84">
        <f>SUM(L51:L58)</f>
        <v>0</v>
      </c>
      <c r="M50" s="84">
        <f t="shared" ref="M50" si="15">SUM(M51:M58)</f>
        <v>0</v>
      </c>
      <c r="N50" s="84">
        <f>SUM(N51:N57)</f>
        <v>0</v>
      </c>
    </row>
    <row r="51" spans="1:14" x14ac:dyDescent="0.25">
      <c r="A51" s="15">
        <v>390</v>
      </c>
      <c r="B51" s="27" t="s">
        <v>334</v>
      </c>
      <c r="C51" s="62"/>
      <c r="D51" s="62"/>
      <c r="E51" s="62"/>
      <c r="F51" s="62"/>
      <c r="G51" s="62"/>
      <c r="H51" s="62"/>
      <c r="I51" s="128"/>
      <c r="J51" s="62"/>
      <c r="K51" s="62"/>
      <c r="L51" s="62"/>
      <c r="M51" s="62"/>
      <c r="N51" s="62"/>
    </row>
    <row r="52" spans="1:14" x14ac:dyDescent="0.25">
      <c r="A52" s="15">
        <v>400</v>
      </c>
      <c r="B52" s="27" t="s">
        <v>326</v>
      </c>
      <c r="C52" s="27"/>
      <c r="D52" s="27"/>
      <c r="E52" s="27"/>
      <c r="F52" s="27"/>
      <c r="G52" s="27"/>
      <c r="H52" s="27"/>
      <c r="I52" s="126"/>
      <c r="J52" s="27"/>
      <c r="K52" s="27"/>
      <c r="L52" s="27"/>
      <c r="M52" s="27"/>
      <c r="N52" s="27"/>
    </row>
    <row r="53" spans="1:14" x14ac:dyDescent="0.25">
      <c r="A53" s="15">
        <v>410</v>
      </c>
      <c r="B53" s="27" t="s">
        <v>327</v>
      </c>
      <c r="C53" s="27"/>
      <c r="D53" s="27"/>
      <c r="E53" s="27"/>
      <c r="F53" s="27"/>
      <c r="G53" s="27"/>
      <c r="H53" s="27"/>
      <c r="I53" s="126"/>
      <c r="J53" s="27"/>
      <c r="K53" s="27"/>
      <c r="L53" s="27"/>
      <c r="M53" s="27"/>
      <c r="N53" s="27"/>
    </row>
    <row r="54" spans="1:14" x14ac:dyDescent="0.25">
      <c r="A54" s="15">
        <v>420</v>
      </c>
      <c r="B54" s="27" t="s">
        <v>342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</row>
    <row r="55" spans="1:14" x14ac:dyDescent="0.25">
      <c r="A55" s="15">
        <v>430</v>
      </c>
      <c r="B55" s="27" t="s">
        <v>329</v>
      </c>
      <c r="C55" s="27"/>
      <c r="D55" s="27"/>
      <c r="E55" s="27"/>
      <c r="F55" s="27"/>
      <c r="G55" s="27"/>
      <c r="H55" s="27"/>
      <c r="I55" s="126"/>
      <c r="J55" s="27"/>
      <c r="K55" s="27"/>
      <c r="L55" s="27"/>
      <c r="M55" s="27"/>
      <c r="N55" s="27"/>
    </row>
    <row r="56" spans="1:14" x14ac:dyDescent="0.25">
      <c r="A56" s="15">
        <v>440</v>
      </c>
      <c r="B56" s="27" t="s">
        <v>339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1:14" x14ac:dyDescent="0.25">
      <c r="A57" s="15">
        <v>450</v>
      </c>
      <c r="B57" s="27" t="s">
        <v>331</v>
      </c>
      <c r="C57" s="27"/>
      <c r="D57" s="27"/>
      <c r="E57" s="27"/>
      <c r="F57" s="27"/>
      <c r="G57" s="27"/>
      <c r="H57" s="27"/>
      <c r="I57" s="126"/>
      <c r="J57" s="27"/>
      <c r="K57" s="27"/>
      <c r="L57" s="27"/>
      <c r="M57" s="27"/>
      <c r="N57" s="27"/>
    </row>
    <row r="58" spans="1:14" x14ac:dyDescent="0.25">
      <c r="A58" s="15">
        <v>460</v>
      </c>
      <c r="B58" s="27" t="s">
        <v>332</v>
      </c>
      <c r="C58" s="64"/>
      <c r="D58" s="64"/>
      <c r="E58" s="64"/>
      <c r="F58" s="85"/>
      <c r="G58" s="64"/>
      <c r="H58" s="64"/>
      <c r="I58" s="129"/>
      <c r="J58" s="64"/>
      <c r="K58" s="64"/>
      <c r="L58" s="64"/>
      <c r="M58" s="64"/>
      <c r="N58" s="85"/>
    </row>
    <row r="59" spans="1:14" ht="30" customHeight="1" x14ac:dyDescent="0.25">
      <c r="A59" s="15">
        <v>470</v>
      </c>
      <c r="B59" s="90" t="s">
        <v>343</v>
      </c>
      <c r="C59" s="127">
        <f t="shared" ref="C59:G59" si="16">SUM(C60:C67)</f>
        <v>0</v>
      </c>
      <c r="D59" s="127">
        <f t="shared" si="16"/>
        <v>0</v>
      </c>
      <c r="E59" s="127">
        <f t="shared" si="16"/>
        <v>0</v>
      </c>
      <c r="F59" s="127">
        <f>SUM(F60:F66)</f>
        <v>0</v>
      </c>
      <c r="G59" s="127">
        <f t="shared" si="16"/>
        <v>0</v>
      </c>
      <c r="H59" s="127">
        <f>SUM(H60:H67)</f>
        <v>0</v>
      </c>
      <c r="I59" s="127">
        <f t="shared" ref="I59:J59" si="17">SUM(I60:I67)</f>
        <v>0</v>
      </c>
      <c r="J59" s="127">
        <f t="shared" si="17"/>
        <v>0</v>
      </c>
      <c r="K59" s="127">
        <f>SUM(K60:K67)</f>
        <v>0</v>
      </c>
      <c r="L59" s="127">
        <f>SUM(L60:L67)</f>
        <v>0</v>
      </c>
      <c r="M59" s="127">
        <f t="shared" ref="M59" si="18">SUM(M60:M67)</f>
        <v>0</v>
      </c>
      <c r="N59" s="127">
        <f>SUM(N60:N66)</f>
        <v>0</v>
      </c>
    </row>
    <row r="60" spans="1:14" x14ac:dyDescent="0.25">
      <c r="A60" s="15">
        <v>480</v>
      </c>
      <c r="B60" s="27" t="s">
        <v>344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x14ac:dyDescent="0.25">
      <c r="A61" s="15">
        <v>490</v>
      </c>
      <c r="B61" s="27" t="s">
        <v>326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</row>
    <row r="62" spans="1:14" x14ac:dyDescent="0.25">
      <c r="A62" s="15">
        <v>500</v>
      </c>
      <c r="B62" s="27" t="s">
        <v>327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4" x14ac:dyDescent="0.25">
      <c r="A63" s="15">
        <v>510</v>
      </c>
      <c r="B63" s="27" t="s">
        <v>338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x14ac:dyDescent="0.25">
      <c r="A64" s="15">
        <v>520</v>
      </c>
      <c r="B64" s="27" t="s">
        <v>329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</row>
    <row r="65" spans="1:14" x14ac:dyDescent="0.25">
      <c r="A65" s="15">
        <v>530</v>
      </c>
      <c r="B65" s="27" t="s">
        <v>339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x14ac:dyDescent="0.25">
      <c r="A66" s="15">
        <v>540</v>
      </c>
      <c r="B66" s="27" t="s">
        <v>331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x14ac:dyDescent="0.25">
      <c r="A67" s="15">
        <v>550</v>
      </c>
      <c r="B67" s="27" t="s">
        <v>332</v>
      </c>
      <c r="C67" s="129"/>
      <c r="D67" s="129"/>
      <c r="E67" s="129"/>
      <c r="F67" s="130"/>
      <c r="G67" s="129"/>
      <c r="H67" s="129"/>
      <c r="I67" s="129"/>
      <c r="J67" s="129"/>
      <c r="K67" s="129"/>
      <c r="L67" s="129"/>
      <c r="M67" s="129"/>
      <c r="N67" s="130"/>
    </row>
    <row r="68" spans="1:14" ht="29.25" customHeight="1" x14ac:dyDescent="0.25">
      <c r="A68" s="15">
        <v>560</v>
      </c>
      <c r="B68" s="90" t="s">
        <v>345</v>
      </c>
      <c r="C68" s="84">
        <f t="shared" ref="C68:G68" si="19">SUM(C69:C76)</f>
        <v>0</v>
      </c>
      <c r="D68" s="84">
        <f t="shared" si="19"/>
        <v>0</v>
      </c>
      <c r="E68" s="84">
        <f t="shared" si="19"/>
        <v>0</v>
      </c>
      <c r="F68" s="84">
        <f>SUM(F69:F75)</f>
        <v>0</v>
      </c>
      <c r="G68" s="84">
        <f t="shared" si="19"/>
        <v>0</v>
      </c>
      <c r="H68" s="84">
        <f>SUM(H69:H76)</f>
        <v>0</v>
      </c>
      <c r="I68" s="127">
        <f t="shared" ref="I68:J68" si="20">SUM(I69:I76)</f>
        <v>0</v>
      </c>
      <c r="J68" s="84">
        <f t="shared" si="20"/>
        <v>0</v>
      </c>
      <c r="K68" s="84">
        <f>SUM(K69:K76)</f>
        <v>0</v>
      </c>
      <c r="L68" s="84">
        <f>SUM(L69:L76)</f>
        <v>0</v>
      </c>
      <c r="M68" s="84">
        <f t="shared" ref="M68" si="21">SUM(M69:M76)</f>
        <v>0</v>
      </c>
      <c r="N68" s="84">
        <f>SUM(N69:N75)</f>
        <v>0</v>
      </c>
    </row>
    <row r="69" spans="1:14" x14ac:dyDescent="0.25">
      <c r="A69" s="15">
        <v>570</v>
      </c>
      <c r="B69" s="27" t="s">
        <v>334</v>
      </c>
      <c r="C69" s="62"/>
      <c r="D69" s="62"/>
      <c r="E69" s="62"/>
      <c r="F69" s="62"/>
      <c r="G69" s="62"/>
      <c r="H69" s="62"/>
      <c r="I69" s="128"/>
      <c r="J69" s="62"/>
      <c r="K69" s="62"/>
      <c r="L69" s="62"/>
      <c r="M69" s="62"/>
      <c r="N69" s="62"/>
    </row>
    <row r="70" spans="1:14" x14ac:dyDescent="0.25">
      <c r="A70" s="15">
        <v>580</v>
      </c>
      <c r="B70" s="27" t="s">
        <v>326</v>
      </c>
      <c r="C70" s="27"/>
      <c r="D70" s="27"/>
      <c r="E70" s="27"/>
      <c r="F70" s="27"/>
      <c r="G70" s="27"/>
      <c r="H70" s="27"/>
      <c r="I70" s="126"/>
      <c r="J70" s="27"/>
      <c r="K70" s="27"/>
      <c r="L70" s="27"/>
      <c r="M70" s="27"/>
      <c r="N70" s="27"/>
    </row>
    <row r="71" spans="1:14" x14ac:dyDescent="0.25">
      <c r="A71" s="15">
        <v>590</v>
      </c>
      <c r="B71" s="27" t="s">
        <v>327</v>
      </c>
      <c r="C71" s="27"/>
      <c r="D71" s="27"/>
      <c r="E71" s="27"/>
      <c r="F71" s="27"/>
      <c r="G71" s="27"/>
      <c r="H71" s="27"/>
      <c r="I71" s="126"/>
      <c r="J71" s="27"/>
      <c r="K71" s="27"/>
      <c r="L71" s="27"/>
      <c r="M71" s="27"/>
      <c r="N71" s="27"/>
    </row>
    <row r="72" spans="1:14" x14ac:dyDescent="0.25">
      <c r="A72" s="15">
        <v>600</v>
      </c>
      <c r="B72" s="27" t="s">
        <v>338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x14ac:dyDescent="0.25">
      <c r="A73" s="15">
        <v>610</v>
      </c>
      <c r="B73" s="27" t="s">
        <v>329</v>
      </c>
      <c r="C73" s="27"/>
      <c r="D73" s="27"/>
      <c r="E73" s="27"/>
      <c r="F73" s="27"/>
      <c r="G73" s="27"/>
      <c r="H73" s="27"/>
      <c r="I73" s="126"/>
      <c r="J73" s="27"/>
      <c r="K73" s="27"/>
      <c r="L73" s="27"/>
      <c r="M73" s="27"/>
      <c r="N73" s="27"/>
    </row>
    <row r="74" spans="1:14" x14ac:dyDescent="0.25">
      <c r="A74" s="15">
        <v>620</v>
      </c>
      <c r="B74" s="27" t="s">
        <v>346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</row>
    <row r="75" spans="1:14" x14ac:dyDescent="0.25">
      <c r="A75" s="15">
        <v>630</v>
      </c>
      <c r="B75" s="27" t="s">
        <v>331</v>
      </c>
      <c r="C75" s="27"/>
      <c r="D75" s="64"/>
      <c r="E75" s="27"/>
      <c r="F75" s="27"/>
      <c r="G75" s="27"/>
      <c r="H75" s="27"/>
      <c r="I75" s="126"/>
      <c r="J75" s="27"/>
      <c r="K75" s="27"/>
      <c r="L75" s="64"/>
      <c r="M75" s="27"/>
      <c r="N75" s="27"/>
    </row>
    <row r="76" spans="1:14" x14ac:dyDescent="0.25">
      <c r="A76" s="15">
        <v>640</v>
      </c>
      <c r="B76" s="27" t="s">
        <v>332</v>
      </c>
      <c r="C76" s="87"/>
      <c r="D76" s="22"/>
      <c r="E76" s="88"/>
      <c r="F76" s="85"/>
      <c r="G76" s="64"/>
      <c r="H76" s="64"/>
      <c r="I76" s="129"/>
      <c r="J76" s="64"/>
      <c r="K76" s="87"/>
      <c r="L76" s="22"/>
      <c r="M76" s="88"/>
      <c r="N76" s="85"/>
    </row>
    <row r="77" spans="1:14" x14ac:dyDescent="0.25">
      <c r="A77" s="15">
        <v>650</v>
      </c>
      <c r="B77" s="47" t="s">
        <v>347</v>
      </c>
      <c r="C77" s="84">
        <f>SUM(C78:C85)</f>
        <v>0</v>
      </c>
      <c r="D77" s="89"/>
      <c r="E77" s="84">
        <f>SUM(E78:E85)</f>
        <v>0</v>
      </c>
      <c r="F77" s="84">
        <f t="shared" ref="F77:G77" si="22">SUM(F78:F84)</f>
        <v>0</v>
      </c>
      <c r="G77" s="84">
        <f t="shared" si="22"/>
        <v>0</v>
      </c>
      <c r="H77" s="84">
        <f>SUM(H78:H84)</f>
        <v>0</v>
      </c>
      <c r="I77" s="127">
        <f t="shared" ref="I77" si="23">SUM(I78:I84)</f>
        <v>0</v>
      </c>
      <c r="J77" s="84">
        <f>SUM(J78:J84)</f>
        <v>0</v>
      </c>
      <c r="K77" s="84">
        <f>SUM(K78:K84)</f>
        <v>0</v>
      </c>
      <c r="L77" s="89"/>
      <c r="M77" s="84">
        <f>SUM(M78:M84)</f>
        <v>0</v>
      </c>
      <c r="N77" s="84">
        <f>SUM(N78:N84)</f>
        <v>0</v>
      </c>
    </row>
    <row r="78" spans="1:14" x14ac:dyDescent="0.25">
      <c r="A78" s="15">
        <v>660</v>
      </c>
      <c r="B78" s="27" t="s">
        <v>334</v>
      </c>
      <c r="C78" s="62"/>
      <c r="D78" s="89"/>
      <c r="E78" s="62"/>
      <c r="F78" s="62"/>
      <c r="G78" s="62"/>
      <c r="H78" s="62"/>
      <c r="I78" s="128"/>
      <c r="J78" s="62"/>
      <c r="K78" s="62"/>
      <c r="L78" s="89"/>
      <c r="M78" s="62"/>
      <c r="N78" s="62"/>
    </row>
    <row r="79" spans="1:14" x14ac:dyDescent="0.25">
      <c r="A79" s="15">
        <v>670</v>
      </c>
      <c r="B79" s="27" t="s">
        <v>348</v>
      </c>
      <c r="C79" s="27"/>
      <c r="D79" s="26"/>
      <c r="E79" s="27"/>
      <c r="F79" s="27"/>
      <c r="G79" s="27"/>
      <c r="H79" s="27"/>
      <c r="I79" s="126"/>
      <c r="J79" s="27"/>
      <c r="K79" s="27"/>
      <c r="L79" s="26"/>
      <c r="M79" s="27"/>
      <c r="N79" s="27"/>
    </row>
    <row r="80" spans="1:14" x14ac:dyDescent="0.25">
      <c r="A80" s="15">
        <v>680</v>
      </c>
      <c r="B80" s="27" t="s">
        <v>327</v>
      </c>
      <c r="C80" s="27"/>
      <c r="D80" s="26"/>
      <c r="E80" s="27"/>
      <c r="F80" s="27"/>
      <c r="G80" s="27"/>
      <c r="H80" s="27"/>
      <c r="I80" s="126"/>
      <c r="J80" s="27"/>
      <c r="K80" s="27"/>
      <c r="L80" s="26"/>
      <c r="M80" s="27"/>
      <c r="N80" s="27"/>
    </row>
    <row r="81" spans="1:14" x14ac:dyDescent="0.25">
      <c r="A81" s="15">
        <v>690</v>
      </c>
      <c r="B81" s="27" t="s">
        <v>338</v>
      </c>
      <c r="C81" s="126"/>
      <c r="D81" s="131"/>
      <c r="E81" s="126"/>
      <c r="F81" s="126"/>
      <c r="G81" s="126"/>
      <c r="H81" s="126"/>
      <c r="I81" s="126"/>
      <c r="J81" s="126"/>
      <c r="K81" s="126"/>
      <c r="L81" s="131"/>
      <c r="M81" s="126"/>
      <c r="N81" s="126"/>
    </row>
    <row r="82" spans="1:14" x14ac:dyDescent="0.25">
      <c r="A82" s="15">
        <v>700</v>
      </c>
      <c r="B82" s="27" t="s">
        <v>349</v>
      </c>
      <c r="C82" s="27"/>
      <c r="D82" s="26"/>
      <c r="E82" s="27"/>
      <c r="F82" s="27"/>
      <c r="G82" s="27"/>
      <c r="H82" s="27"/>
      <c r="I82" s="126"/>
      <c r="J82" s="27"/>
      <c r="K82" s="27"/>
      <c r="L82" s="26"/>
      <c r="M82" s="27"/>
      <c r="N82" s="27"/>
    </row>
    <row r="83" spans="1:14" x14ac:dyDescent="0.25">
      <c r="A83" s="15">
        <v>710</v>
      </c>
      <c r="B83" s="27" t="s">
        <v>350</v>
      </c>
      <c r="C83" s="126"/>
      <c r="D83" s="131"/>
      <c r="E83" s="126"/>
      <c r="F83" s="126"/>
      <c r="G83" s="126"/>
      <c r="H83" s="126"/>
      <c r="I83" s="126"/>
      <c r="J83" s="126"/>
      <c r="K83" s="126"/>
      <c r="L83" s="131"/>
      <c r="M83" s="126"/>
      <c r="N83" s="126"/>
    </row>
    <row r="84" spans="1:14" x14ac:dyDescent="0.25">
      <c r="A84" s="15">
        <v>720</v>
      </c>
      <c r="B84" s="27" t="s">
        <v>331</v>
      </c>
      <c r="C84" s="27"/>
      <c r="D84" s="26"/>
      <c r="E84" s="27"/>
      <c r="F84" s="27"/>
      <c r="G84" s="27"/>
      <c r="H84" s="27"/>
      <c r="I84" s="126"/>
      <c r="J84" s="27"/>
      <c r="K84" s="27"/>
      <c r="L84" s="26"/>
      <c r="M84" s="27"/>
      <c r="N84" s="27"/>
    </row>
    <row r="85" spans="1:14" x14ac:dyDescent="0.25">
      <c r="A85" s="15">
        <v>730</v>
      </c>
      <c r="B85" s="27" t="s">
        <v>332</v>
      </c>
      <c r="C85" s="27"/>
      <c r="D85" s="26"/>
      <c r="E85" s="27"/>
      <c r="F85" s="26"/>
      <c r="G85" s="26"/>
      <c r="H85" s="26"/>
      <c r="I85" s="126"/>
      <c r="J85" s="26"/>
      <c r="K85" s="26"/>
      <c r="L85" s="26"/>
      <c r="M85" s="26"/>
      <c r="N85" s="26"/>
    </row>
    <row r="86" spans="1:14" x14ac:dyDescent="0.25">
      <c r="A86" s="169" t="s">
        <v>351</v>
      </c>
      <c r="B86" s="170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</row>
    <row r="87" spans="1:14" x14ac:dyDescent="0.25">
      <c r="A87" s="15">
        <v>740</v>
      </c>
      <c r="B87" s="27" t="s">
        <v>352</v>
      </c>
      <c r="C87" s="27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25">
      <c r="A88" s="15">
        <v>750</v>
      </c>
      <c r="B88" s="27" t="s">
        <v>353</v>
      </c>
      <c r="C88" s="27"/>
      <c r="D88" s="26"/>
      <c r="E88" s="27"/>
      <c r="F88" s="26"/>
      <c r="G88" s="27"/>
      <c r="H88" s="27"/>
      <c r="I88" s="126"/>
      <c r="J88" s="27"/>
      <c r="K88" s="26"/>
      <c r="L88" s="26"/>
      <c r="M88" s="26"/>
      <c r="N88" s="26"/>
    </row>
    <row r="89" spans="1:14" x14ac:dyDescent="0.25">
      <c r="A89" s="15">
        <v>760</v>
      </c>
      <c r="B89" s="27" t="s">
        <v>354</v>
      </c>
      <c r="C89" s="126"/>
      <c r="D89" s="131"/>
      <c r="E89" s="126"/>
      <c r="F89" s="131"/>
      <c r="G89" s="131"/>
      <c r="H89" s="131"/>
      <c r="I89" s="131"/>
      <c r="J89" s="131"/>
      <c r="K89" s="131"/>
      <c r="L89" s="131"/>
      <c r="M89" s="131"/>
      <c r="N89" s="131"/>
    </row>
    <row r="91" spans="1:14" s="1" customFormat="1" ht="12.75" x14ac:dyDescent="0.2">
      <c r="B91" s="76" t="s">
        <v>87</v>
      </c>
      <c r="C91" s="83"/>
    </row>
    <row r="92" spans="1:14" s="1" customFormat="1" ht="12.75" x14ac:dyDescent="0.2">
      <c r="B92" s="77" t="s">
        <v>88</v>
      </c>
      <c r="C92" s="83"/>
    </row>
    <row r="93" spans="1:14" s="1" customFormat="1" ht="12.75" x14ac:dyDescent="0.2">
      <c r="B93" s="78"/>
    </row>
    <row r="94" spans="1:14" s="1" customFormat="1" ht="12.75" x14ac:dyDescent="0.2">
      <c r="B94" s="76" t="s">
        <v>87</v>
      </c>
      <c r="C94" s="83"/>
    </row>
    <row r="95" spans="1:14" s="1" customFormat="1" ht="12.75" x14ac:dyDescent="0.2">
      <c r="B95" s="79" t="s">
        <v>88</v>
      </c>
      <c r="C95" s="83"/>
    </row>
  </sheetData>
  <sheetProtection formatCells="0" formatColumns="0" formatRows="0" insertColumns="0" insertRows="0" insertHyperlinks="0" deleteColumns="0" deleteRows="0" sort="0" autoFilter="0" pivotTables="0"/>
  <mergeCells count="21">
    <mergeCell ref="D6:E6"/>
    <mergeCell ref="H6:I6"/>
    <mergeCell ref="A4:B4"/>
    <mergeCell ref="C4:E4"/>
    <mergeCell ref="H4:I4"/>
    <mergeCell ref="D5:E5"/>
    <mergeCell ref="H5:I5"/>
    <mergeCell ref="I10:I11"/>
    <mergeCell ref="J10:J11"/>
    <mergeCell ref="K10:N10"/>
    <mergeCell ref="A86:N86"/>
    <mergeCell ref="D7:E7"/>
    <mergeCell ref="H7:I7"/>
    <mergeCell ref="D8:E8"/>
    <mergeCell ref="A10:B11"/>
    <mergeCell ref="C10:C11"/>
    <mergeCell ref="D10:D11"/>
    <mergeCell ref="E10:E11"/>
    <mergeCell ref="F10:F11"/>
    <mergeCell ref="G10:G11"/>
    <mergeCell ref="H10:H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showGridLines="0" zoomScale="66" zoomScaleNormal="66" workbookViewId="0">
      <selection activeCell="B39" sqref="B39:C39"/>
    </sheetView>
  </sheetViews>
  <sheetFormatPr defaultColWidth="9.140625" defaultRowHeight="15" x14ac:dyDescent="0.25"/>
  <cols>
    <col min="1" max="1" width="8.5703125" style="91" customWidth="1"/>
    <col min="2" max="2" width="156" style="91" customWidth="1"/>
    <col min="3" max="3" width="13.42578125" style="91" customWidth="1"/>
    <col min="4" max="4" width="11.28515625" style="91" customWidth="1"/>
    <col min="5" max="6" width="12.42578125" style="91" customWidth="1"/>
    <col min="7" max="10" width="9.140625" style="91"/>
    <col min="11" max="12" width="11.140625" style="91" customWidth="1"/>
    <col min="13" max="14" width="12.42578125" style="91" customWidth="1"/>
    <col min="15" max="16384" width="9.140625" style="91"/>
  </cols>
  <sheetData>
    <row r="1" spans="1:14" s="1" customFormat="1" ht="12.75" x14ac:dyDescent="0.2"/>
    <row r="2" spans="1:14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4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4" s="5" customFormat="1" x14ac:dyDescent="0.25">
      <c r="A4" s="174" t="s">
        <v>355</v>
      </c>
      <c r="B4" s="176"/>
      <c r="C4" s="177" t="s">
        <v>356</v>
      </c>
      <c r="D4" s="177"/>
      <c r="E4" s="177"/>
      <c r="F4" s="6"/>
      <c r="G4" s="7"/>
      <c r="H4" s="201"/>
      <c r="I4" s="201"/>
    </row>
    <row r="5" spans="1:14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200"/>
      <c r="I5" s="200"/>
    </row>
    <row r="6" spans="1:14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200"/>
      <c r="I6" s="200"/>
    </row>
    <row r="7" spans="1:14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200"/>
      <c r="I7" s="200"/>
    </row>
    <row r="8" spans="1:14" s="13" customFormat="1" x14ac:dyDescent="0.25">
      <c r="C8" s="12" t="s">
        <v>10</v>
      </c>
      <c r="D8" s="178"/>
      <c r="E8" s="179"/>
    </row>
    <row r="9" spans="1:14" x14ac:dyDescent="0.25">
      <c r="A9" s="13" t="s">
        <v>93</v>
      </c>
    </row>
    <row r="10" spans="1:14" ht="36" customHeight="1" x14ac:dyDescent="0.25">
      <c r="A10" s="181" t="s">
        <v>357</v>
      </c>
      <c r="B10" s="183"/>
      <c r="C10" s="192" t="s">
        <v>314</v>
      </c>
      <c r="D10" s="197" t="s">
        <v>315</v>
      </c>
      <c r="E10" s="192" t="s">
        <v>316</v>
      </c>
      <c r="F10" s="192" t="s">
        <v>317</v>
      </c>
      <c r="G10" s="192" t="s">
        <v>318</v>
      </c>
      <c r="H10" s="192" t="s">
        <v>319</v>
      </c>
      <c r="I10" s="192" t="s">
        <v>320</v>
      </c>
      <c r="J10" s="192" t="s">
        <v>321</v>
      </c>
      <c r="K10" s="192" t="s">
        <v>322</v>
      </c>
      <c r="L10" s="195"/>
      <c r="M10" s="195"/>
      <c r="N10" s="196"/>
    </row>
    <row r="11" spans="1:14" ht="69.95" customHeight="1" x14ac:dyDescent="0.25">
      <c r="A11" s="190"/>
      <c r="B11" s="191"/>
      <c r="C11" s="193"/>
      <c r="D11" s="193"/>
      <c r="E11" s="193"/>
      <c r="F11" s="193"/>
      <c r="G11" s="193"/>
      <c r="H11" s="193"/>
      <c r="I11" s="193"/>
      <c r="J11" s="193"/>
      <c r="K11" s="35" t="s">
        <v>314</v>
      </c>
      <c r="L11" s="35" t="s">
        <v>315</v>
      </c>
      <c r="M11" s="35" t="s">
        <v>316</v>
      </c>
      <c r="N11" s="35" t="s">
        <v>317</v>
      </c>
    </row>
    <row r="12" spans="1:14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28</v>
      </c>
      <c r="J12" s="15" t="s">
        <v>30</v>
      </c>
      <c r="K12" s="15" t="s">
        <v>32</v>
      </c>
      <c r="L12" s="15" t="s">
        <v>254</v>
      </c>
      <c r="M12" s="15" t="s">
        <v>255</v>
      </c>
      <c r="N12" s="15" t="s">
        <v>256</v>
      </c>
    </row>
    <row r="13" spans="1:14" x14ac:dyDescent="0.25">
      <c r="A13" s="15" t="s">
        <v>16</v>
      </c>
      <c r="B13" s="47" t="s">
        <v>323</v>
      </c>
      <c r="C13" s="84">
        <f>SUM(C14,C23,C32,C41,C50,C59,C68,C77)</f>
        <v>0</v>
      </c>
      <c r="D13" s="84">
        <f>SUM(D14,D23,D32,D41,D50,D59,D68,D77)</f>
        <v>0</v>
      </c>
      <c r="E13" s="84">
        <f>SUM(E14,E23,E32,E41,E50,E59,E68,E77)</f>
        <v>0</v>
      </c>
      <c r="F13" s="84">
        <f t="shared" ref="F13:G13" si="0">SUM(F14,F23,F32,F41,F50,F59,F68,F77)</f>
        <v>0</v>
      </c>
      <c r="G13" s="84">
        <f t="shared" si="0"/>
        <v>0</v>
      </c>
      <c r="H13" s="84">
        <f>SUM(H14,H23,H32,H41,H50,H59,H68,H77)</f>
        <v>0</v>
      </c>
      <c r="I13" s="127">
        <f t="shared" ref="I13:M13" si="1">SUM(I14,I23,I32,I41,I50,I59,I68,I77)</f>
        <v>0</v>
      </c>
      <c r="J13" s="84">
        <f t="shared" si="1"/>
        <v>0</v>
      </c>
      <c r="K13" s="84">
        <f t="shared" si="1"/>
        <v>0</v>
      </c>
      <c r="L13" s="84">
        <f t="shared" si="1"/>
        <v>0</v>
      </c>
      <c r="M13" s="84">
        <f t="shared" si="1"/>
        <v>0</v>
      </c>
      <c r="N13" s="84">
        <f>SUM(N14,N23,N32,N41,N50,N59,N68,N77)</f>
        <v>0</v>
      </c>
    </row>
    <row r="14" spans="1:14" x14ac:dyDescent="0.25">
      <c r="A14" s="15" t="s">
        <v>20</v>
      </c>
      <c r="B14" s="47" t="s">
        <v>324</v>
      </c>
      <c r="C14" s="84">
        <f>SUM(C15:C22)</f>
        <v>0</v>
      </c>
      <c r="D14" s="84">
        <f>SUM(D15:D22)</f>
        <v>0</v>
      </c>
      <c r="E14" s="84">
        <f t="shared" ref="E14:G14" si="2">SUM(E15:E22)</f>
        <v>0</v>
      </c>
      <c r="F14" s="84">
        <f>SUM(F15:F21)</f>
        <v>0</v>
      </c>
      <c r="G14" s="84">
        <f t="shared" si="2"/>
        <v>0</v>
      </c>
      <c r="H14" s="84">
        <f>SUM(H15:H22)</f>
        <v>0</v>
      </c>
      <c r="I14" s="127">
        <f t="shared" ref="I14:M14" si="3">SUM(I15:I22)</f>
        <v>0</v>
      </c>
      <c r="J14" s="84">
        <f t="shared" si="3"/>
        <v>0</v>
      </c>
      <c r="K14" s="84">
        <f t="shared" si="3"/>
        <v>0</v>
      </c>
      <c r="L14" s="84">
        <f t="shared" si="3"/>
        <v>0</v>
      </c>
      <c r="M14" s="84">
        <f t="shared" si="3"/>
        <v>0</v>
      </c>
      <c r="N14" s="84">
        <f>SUM(N15:N21)</f>
        <v>0</v>
      </c>
    </row>
    <row r="15" spans="1:14" x14ac:dyDescent="0.25">
      <c r="A15" s="15" t="s">
        <v>17</v>
      </c>
      <c r="B15" s="27" t="s">
        <v>325</v>
      </c>
      <c r="C15" s="62"/>
      <c r="D15" s="62"/>
      <c r="E15" s="62"/>
      <c r="F15" s="62"/>
      <c r="G15" s="62"/>
      <c r="H15" s="62"/>
      <c r="I15" s="128"/>
      <c r="J15" s="62"/>
      <c r="K15" s="62"/>
      <c r="L15" s="62"/>
      <c r="M15" s="62"/>
      <c r="N15" s="62"/>
    </row>
    <row r="16" spans="1:14" x14ac:dyDescent="0.25">
      <c r="A16" s="15" t="s">
        <v>18</v>
      </c>
      <c r="B16" s="27" t="s">
        <v>326</v>
      </c>
      <c r="C16" s="27"/>
      <c r="D16" s="27"/>
      <c r="E16" s="27"/>
      <c r="F16" s="27"/>
      <c r="G16" s="27"/>
      <c r="H16" s="27"/>
      <c r="I16" s="126"/>
      <c r="J16" s="27"/>
      <c r="K16" s="27"/>
      <c r="L16" s="27"/>
      <c r="M16" s="27"/>
      <c r="N16" s="27"/>
    </row>
    <row r="17" spans="1:14" x14ac:dyDescent="0.25">
      <c r="A17" s="15" t="s">
        <v>24</v>
      </c>
      <c r="B17" s="27" t="s">
        <v>327</v>
      </c>
      <c r="C17" s="27"/>
      <c r="D17" s="27"/>
      <c r="E17" s="27"/>
      <c r="F17" s="27"/>
      <c r="G17" s="27"/>
      <c r="H17" s="27"/>
      <c r="I17" s="126"/>
      <c r="J17" s="27"/>
      <c r="K17" s="27"/>
      <c r="L17" s="27"/>
      <c r="M17" s="27"/>
      <c r="N17" s="27"/>
    </row>
    <row r="18" spans="1:14" x14ac:dyDescent="0.25">
      <c r="A18" s="15" t="s">
        <v>26</v>
      </c>
      <c r="B18" s="27" t="s">
        <v>328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x14ac:dyDescent="0.25">
      <c r="A19" s="15" t="s">
        <v>28</v>
      </c>
      <c r="B19" s="27" t="s">
        <v>329</v>
      </c>
      <c r="C19" s="27"/>
      <c r="D19" s="27"/>
      <c r="E19" s="27"/>
      <c r="F19" s="27"/>
      <c r="G19" s="27"/>
      <c r="H19" s="27"/>
      <c r="I19" s="126"/>
      <c r="J19" s="27"/>
      <c r="K19" s="27"/>
      <c r="L19" s="27"/>
      <c r="M19" s="27"/>
      <c r="N19" s="27"/>
    </row>
    <row r="20" spans="1:14" x14ac:dyDescent="0.25">
      <c r="A20" s="15" t="s">
        <v>30</v>
      </c>
      <c r="B20" s="27" t="s">
        <v>330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x14ac:dyDescent="0.25">
      <c r="A21" s="15" t="s">
        <v>32</v>
      </c>
      <c r="B21" s="27" t="s">
        <v>331</v>
      </c>
      <c r="C21" s="27"/>
      <c r="D21" s="27"/>
      <c r="E21" s="27"/>
      <c r="F21" s="27"/>
      <c r="G21" s="27"/>
      <c r="H21" s="27"/>
      <c r="I21" s="126"/>
      <c r="J21" s="27"/>
      <c r="K21" s="27"/>
      <c r="L21" s="27"/>
      <c r="M21" s="27"/>
      <c r="N21" s="27"/>
    </row>
    <row r="22" spans="1:14" x14ac:dyDescent="0.25">
      <c r="A22" s="15">
        <v>100</v>
      </c>
      <c r="B22" s="27" t="s">
        <v>332</v>
      </c>
      <c r="C22" s="64"/>
      <c r="D22" s="64"/>
      <c r="E22" s="64"/>
      <c r="F22" s="85"/>
      <c r="G22" s="64"/>
      <c r="H22" s="64"/>
      <c r="I22" s="129"/>
      <c r="J22" s="64"/>
      <c r="K22" s="64"/>
      <c r="L22" s="64"/>
      <c r="M22" s="64"/>
      <c r="N22" s="85"/>
    </row>
    <row r="23" spans="1:14" ht="15.95" customHeight="1" x14ac:dyDescent="0.25">
      <c r="A23" s="15">
        <v>110</v>
      </c>
      <c r="B23" s="90" t="s">
        <v>333</v>
      </c>
      <c r="C23" s="84">
        <f t="shared" ref="C23:G23" si="4">SUM(C24:C31)</f>
        <v>0</v>
      </c>
      <c r="D23" s="84">
        <f t="shared" si="4"/>
        <v>0</v>
      </c>
      <c r="E23" s="84">
        <f t="shared" si="4"/>
        <v>0</v>
      </c>
      <c r="F23" s="84">
        <f>SUM(F24:F30)</f>
        <v>0</v>
      </c>
      <c r="G23" s="84">
        <f t="shared" si="4"/>
        <v>0</v>
      </c>
      <c r="H23" s="84">
        <f>SUM(H24:H31)</f>
        <v>0</v>
      </c>
      <c r="I23" s="127">
        <f t="shared" ref="I23:K23" si="5">SUM(I24:I31)</f>
        <v>0</v>
      </c>
      <c r="J23" s="84">
        <f t="shared" si="5"/>
        <v>0</v>
      </c>
      <c r="K23" s="84">
        <f t="shared" si="5"/>
        <v>0</v>
      </c>
      <c r="L23" s="84">
        <f>SUM(L24:L31)</f>
        <v>0</v>
      </c>
      <c r="M23" s="84">
        <f t="shared" ref="M23" si="6">SUM(M24:M31)</f>
        <v>0</v>
      </c>
      <c r="N23" s="84">
        <f>SUM(N24:N30)</f>
        <v>0</v>
      </c>
    </row>
    <row r="24" spans="1:14" x14ac:dyDescent="0.25">
      <c r="A24" s="15">
        <v>120</v>
      </c>
      <c r="B24" s="27" t="s">
        <v>334</v>
      </c>
      <c r="C24" s="62"/>
      <c r="D24" s="62"/>
      <c r="E24" s="62"/>
      <c r="F24" s="62"/>
      <c r="G24" s="62"/>
      <c r="H24" s="62"/>
      <c r="I24" s="128"/>
      <c r="J24" s="62"/>
      <c r="K24" s="62"/>
      <c r="L24" s="62"/>
      <c r="M24" s="62"/>
      <c r="N24" s="62"/>
    </row>
    <row r="25" spans="1:14" x14ac:dyDescent="0.25">
      <c r="A25" s="15">
        <v>130</v>
      </c>
      <c r="B25" s="27" t="s">
        <v>326</v>
      </c>
      <c r="C25" s="27"/>
      <c r="D25" s="27"/>
      <c r="E25" s="27"/>
      <c r="F25" s="27"/>
      <c r="G25" s="27"/>
      <c r="H25" s="27"/>
      <c r="I25" s="126"/>
      <c r="J25" s="27"/>
      <c r="K25" s="27"/>
      <c r="L25" s="27"/>
      <c r="M25" s="27"/>
      <c r="N25" s="27"/>
    </row>
    <row r="26" spans="1:14" x14ac:dyDescent="0.25">
      <c r="A26" s="15">
        <v>140</v>
      </c>
      <c r="B26" s="27" t="s">
        <v>327</v>
      </c>
      <c r="C26" s="27"/>
      <c r="D26" s="27"/>
      <c r="E26" s="27"/>
      <c r="F26" s="27"/>
      <c r="G26" s="27"/>
      <c r="H26" s="27"/>
      <c r="I26" s="126"/>
      <c r="J26" s="27"/>
      <c r="K26" s="27"/>
      <c r="L26" s="27"/>
      <c r="M26" s="27"/>
      <c r="N26" s="27"/>
    </row>
    <row r="27" spans="1:14" x14ac:dyDescent="0.25">
      <c r="A27" s="15">
        <v>150</v>
      </c>
      <c r="B27" s="27" t="s">
        <v>335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x14ac:dyDescent="0.25">
      <c r="A28" s="15">
        <v>160</v>
      </c>
      <c r="B28" s="27" t="s">
        <v>329</v>
      </c>
      <c r="C28" s="27"/>
      <c r="D28" s="27"/>
      <c r="E28" s="27"/>
      <c r="F28" s="27"/>
      <c r="G28" s="27"/>
      <c r="H28" s="27"/>
      <c r="I28" s="126"/>
      <c r="J28" s="27"/>
      <c r="K28" s="27"/>
      <c r="L28" s="27"/>
      <c r="M28" s="27"/>
      <c r="N28" s="27"/>
    </row>
    <row r="29" spans="1:14" x14ac:dyDescent="0.25">
      <c r="A29" s="15">
        <v>170</v>
      </c>
      <c r="B29" s="27" t="s">
        <v>336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 x14ac:dyDescent="0.25">
      <c r="A30" s="15">
        <v>180</v>
      </c>
      <c r="B30" s="27" t="s">
        <v>331</v>
      </c>
      <c r="C30" s="27"/>
      <c r="D30" s="27"/>
      <c r="E30" s="27"/>
      <c r="F30" s="27"/>
      <c r="G30" s="27"/>
      <c r="H30" s="27"/>
      <c r="I30" s="126"/>
      <c r="J30" s="27"/>
      <c r="K30" s="27"/>
      <c r="L30" s="27"/>
      <c r="M30" s="27"/>
      <c r="N30" s="27"/>
    </row>
    <row r="31" spans="1:14" x14ac:dyDescent="0.25">
      <c r="A31" s="15">
        <v>190</v>
      </c>
      <c r="B31" s="27" t="s">
        <v>332</v>
      </c>
      <c r="C31" s="64"/>
      <c r="D31" s="64"/>
      <c r="E31" s="64"/>
      <c r="F31" s="85"/>
      <c r="G31" s="64"/>
      <c r="H31" s="64"/>
      <c r="I31" s="129"/>
      <c r="J31" s="64"/>
      <c r="K31" s="64"/>
      <c r="L31" s="64"/>
      <c r="M31" s="64"/>
      <c r="N31" s="85"/>
    </row>
    <row r="32" spans="1:14" x14ac:dyDescent="0.25">
      <c r="A32" s="15">
        <v>200</v>
      </c>
      <c r="B32" s="47" t="s">
        <v>337</v>
      </c>
      <c r="C32" s="84">
        <f t="shared" ref="C32:G32" si="7">SUM(C33:C40)</f>
        <v>0</v>
      </c>
      <c r="D32" s="84">
        <f t="shared" si="7"/>
        <v>0</v>
      </c>
      <c r="E32" s="84">
        <f t="shared" si="7"/>
        <v>0</v>
      </c>
      <c r="F32" s="84">
        <f>SUM(F33:F39)</f>
        <v>0</v>
      </c>
      <c r="G32" s="84">
        <f t="shared" si="7"/>
        <v>0</v>
      </c>
      <c r="H32" s="84">
        <f>SUM(H33:H40)</f>
        <v>0</v>
      </c>
      <c r="I32" s="127">
        <f t="shared" ref="I32:K32" si="8">SUM(I33:I40)</f>
        <v>0</v>
      </c>
      <c r="J32" s="84">
        <f t="shared" si="8"/>
        <v>0</v>
      </c>
      <c r="K32" s="84">
        <f t="shared" si="8"/>
        <v>0</v>
      </c>
      <c r="L32" s="84">
        <f>SUM(L33:L40)</f>
        <v>0</v>
      </c>
      <c r="M32" s="84">
        <f t="shared" ref="M32" si="9">SUM(M33:M40)</f>
        <v>0</v>
      </c>
      <c r="N32" s="84">
        <f>SUM(N33:N39)</f>
        <v>0</v>
      </c>
    </row>
    <row r="33" spans="1:14" x14ac:dyDescent="0.25">
      <c r="A33" s="15">
        <v>210</v>
      </c>
      <c r="B33" s="27" t="s">
        <v>334</v>
      </c>
      <c r="C33" s="62"/>
      <c r="D33" s="62"/>
      <c r="E33" s="62"/>
      <c r="F33" s="62"/>
      <c r="G33" s="62"/>
      <c r="H33" s="62"/>
      <c r="I33" s="128"/>
      <c r="J33" s="62"/>
      <c r="K33" s="62"/>
      <c r="L33" s="62"/>
      <c r="M33" s="62"/>
      <c r="N33" s="62"/>
    </row>
    <row r="34" spans="1:14" x14ac:dyDescent="0.25">
      <c r="A34" s="15">
        <v>220</v>
      </c>
      <c r="B34" s="27" t="s">
        <v>326</v>
      </c>
      <c r="C34" s="27"/>
      <c r="D34" s="27"/>
      <c r="E34" s="27"/>
      <c r="F34" s="27"/>
      <c r="G34" s="27"/>
      <c r="H34" s="27"/>
      <c r="I34" s="126"/>
      <c r="J34" s="27"/>
      <c r="K34" s="27"/>
      <c r="L34" s="27"/>
      <c r="M34" s="27"/>
      <c r="N34" s="27"/>
    </row>
    <row r="35" spans="1:14" x14ac:dyDescent="0.25">
      <c r="A35" s="15">
        <v>230</v>
      </c>
      <c r="B35" s="27" t="s">
        <v>327</v>
      </c>
      <c r="C35" s="27"/>
      <c r="D35" s="27"/>
      <c r="E35" s="27"/>
      <c r="F35" s="27"/>
      <c r="G35" s="27"/>
      <c r="H35" s="27"/>
      <c r="I35" s="126"/>
      <c r="J35" s="27"/>
      <c r="K35" s="27"/>
      <c r="L35" s="27"/>
      <c r="M35" s="27"/>
      <c r="N35" s="27"/>
    </row>
    <row r="36" spans="1:14" x14ac:dyDescent="0.25">
      <c r="A36" s="15">
        <v>240</v>
      </c>
      <c r="B36" s="27" t="s">
        <v>338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x14ac:dyDescent="0.25">
      <c r="A37" s="15">
        <v>250</v>
      </c>
      <c r="B37" s="27" t="s">
        <v>329</v>
      </c>
      <c r="C37" s="27"/>
      <c r="D37" s="27"/>
      <c r="E37" s="27"/>
      <c r="F37" s="27"/>
      <c r="G37" s="27"/>
      <c r="H37" s="27"/>
      <c r="I37" s="126"/>
      <c r="J37" s="27"/>
      <c r="K37" s="27"/>
      <c r="L37" s="27"/>
      <c r="M37" s="27"/>
      <c r="N37" s="27"/>
    </row>
    <row r="38" spans="1:14" x14ac:dyDescent="0.25">
      <c r="A38" s="15">
        <v>260</v>
      </c>
      <c r="B38" s="27" t="s">
        <v>339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x14ac:dyDescent="0.25">
      <c r="A39" s="15">
        <v>270</v>
      </c>
      <c r="B39" s="27" t="s">
        <v>331</v>
      </c>
      <c r="C39" s="27"/>
      <c r="D39" s="27"/>
      <c r="E39" s="27"/>
      <c r="F39" s="27"/>
      <c r="G39" s="27"/>
      <c r="H39" s="27"/>
      <c r="I39" s="126"/>
      <c r="J39" s="27"/>
      <c r="K39" s="27"/>
      <c r="L39" s="27"/>
      <c r="M39" s="27"/>
      <c r="N39" s="27"/>
    </row>
    <row r="40" spans="1:14" x14ac:dyDescent="0.25">
      <c r="A40" s="15">
        <v>280</v>
      </c>
      <c r="B40" s="27" t="s">
        <v>332</v>
      </c>
      <c r="C40" s="64"/>
      <c r="D40" s="64"/>
      <c r="E40" s="64"/>
      <c r="F40" s="85"/>
      <c r="G40" s="64"/>
      <c r="H40" s="64"/>
      <c r="I40" s="129"/>
      <c r="J40" s="64"/>
      <c r="K40" s="64"/>
      <c r="L40" s="64"/>
      <c r="M40" s="64"/>
      <c r="N40" s="85"/>
    </row>
    <row r="41" spans="1:14" ht="26.25" customHeight="1" x14ac:dyDescent="0.25">
      <c r="A41" s="15">
        <v>290</v>
      </c>
      <c r="B41" s="90" t="s">
        <v>340</v>
      </c>
      <c r="C41" s="127">
        <f t="shared" ref="C41:G41" si="10">SUM(C42:C49)</f>
        <v>0</v>
      </c>
      <c r="D41" s="127">
        <f t="shared" si="10"/>
        <v>0</v>
      </c>
      <c r="E41" s="127">
        <f t="shared" si="10"/>
        <v>0</v>
      </c>
      <c r="F41" s="127">
        <f>SUM(F42:F48)</f>
        <v>0</v>
      </c>
      <c r="G41" s="127">
        <f t="shared" si="10"/>
        <v>0</v>
      </c>
      <c r="H41" s="127">
        <f>SUM(H42:H49)</f>
        <v>0</v>
      </c>
      <c r="I41" s="127">
        <f t="shared" ref="I41:K41" si="11">SUM(I42:I49)</f>
        <v>0</v>
      </c>
      <c r="J41" s="127">
        <f t="shared" si="11"/>
        <v>0</v>
      </c>
      <c r="K41" s="127">
        <f t="shared" si="11"/>
        <v>0</v>
      </c>
      <c r="L41" s="127">
        <f>SUM(L42:L49)</f>
        <v>0</v>
      </c>
      <c r="M41" s="127">
        <f t="shared" ref="M41" si="12">SUM(M42:M49)</f>
        <v>0</v>
      </c>
      <c r="N41" s="127">
        <f>SUM(N42:N48)</f>
        <v>0</v>
      </c>
    </row>
    <row r="42" spans="1:14" x14ac:dyDescent="0.25">
      <c r="A42" s="15">
        <v>300</v>
      </c>
      <c r="B42" s="27" t="s">
        <v>334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x14ac:dyDescent="0.25">
      <c r="A43" s="15">
        <v>310</v>
      </c>
      <c r="B43" s="27" t="s">
        <v>326</v>
      </c>
      <c r="C43" s="126"/>
      <c r="D43" s="126">
        <f>(D18+D24+D30+D36)-MIN(D18+D24+D30+D36,D42)</f>
        <v>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x14ac:dyDescent="0.25">
      <c r="A44" s="15">
        <v>320</v>
      </c>
      <c r="B44" s="27" t="s">
        <v>327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x14ac:dyDescent="0.25">
      <c r="A45" s="15">
        <v>330</v>
      </c>
      <c r="B45" s="27" t="s">
        <v>338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x14ac:dyDescent="0.25">
      <c r="A46" s="15">
        <v>340</v>
      </c>
      <c r="B46" s="27" t="s">
        <v>329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x14ac:dyDescent="0.25">
      <c r="A47" s="15">
        <v>350</v>
      </c>
      <c r="B47" s="27" t="s">
        <v>339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 x14ac:dyDescent="0.25">
      <c r="A48" s="15">
        <v>360</v>
      </c>
      <c r="B48" s="27" t="s">
        <v>331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x14ac:dyDescent="0.25">
      <c r="A49" s="15">
        <v>370</v>
      </c>
      <c r="B49" s="27" t="s">
        <v>332</v>
      </c>
      <c r="C49" s="129"/>
      <c r="D49" s="129"/>
      <c r="E49" s="129"/>
      <c r="F49" s="130"/>
      <c r="G49" s="129"/>
      <c r="H49" s="129"/>
      <c r="I49" s="129"/>
      <c r="J49" s="129"/>
      <c r="K49" s="129"/>
      <c r="L49" s="129"/>
      <c r="M49" s="129"/>
      <c r="N49" s="130"/>
    </row>
    <row r="50" spans="1:14" x14ac:dyDescent="0.25">
      <c r="A50" s="15">
        <v>380</v>
      </c>
      <c r="B50" s="90" t="s">
        <v>341</v>
      </c>
      <c r="C50" s="84">
        <f t="shared" ref="C50:G50" si="13">SUM(C51:C58)</f>
        <v>0</v>
      </c>
      <c r="D50" s="84">
        <f t="shared" si="13"/>
        <v>0</v>
      </c>
      <c r="E50" s="84">
        <f t="shared" si="13"/>
        <v>0</v>
      </c>
      <c r="F50" s="84">
        <f>SUM(F51:F57)</f>
        <v>0</v>
      </c>
      <c r="G50" s="84">
        <f t="shared" si="13"/>
        <v>0</v>
      </c>
      <c r="H50" s="84">
        <f>SUM(H51:H58)</f>
        <v>0</v>
      </c>
      <c r="I50" s="127">
        <f t="shared" ref="I50:K50" si="14">SUM(I51:I58)</f>
        <v>0</v>
      </c>
      <c r="J50" s="84">
        <f t="shared" si="14"/>
        <v>0</v>
      </c>
      <c r="K50" s="84">
        <f t="shared" si="14"/>
        <v>0</v>
      </c>
      <c r="L50" s="84">
        <f>SUM(L51:L58)</f>
        <v>0</v>
      </c>
      <c r="M50" s="84">
        <f t="shared" ref="M50" si="15">SUM(M51:M58)</f>
        <v>0</v>
      </c>
      <c r="N50" s="84">
        <f>SUM(N51:N57)</f>
        <v>0</v>
      </c>
    </row>
    <row r="51" spans="1:14" x14ac:dyDescent="0.25">
      <c r="A51" s="15">
        <v>390</v>
      </c>
      <c r="B51" s="27" t="s">
        <v>334</v>
      </c>
      <c r="C51" s="62"/>
      <c r="D51" s="62"/>
      <c r="E51" s="62"/>
      <c r="F51" s="62"/>
      <c r="G51" s="62"/>
      <c r="H51" s="62"/>
      <c r="I51" s="128"/>
      <c r="J51" s="62"/>
      <c r="K51" s="62"/>
      <c r="L51" s="62"/>
      <c r="M51" s="62"/>
      <c r="N51" s="62"/>
    </row>
    <row r="52" spans="1:14" x14ac:dyDescent="0.25">
      <c r="A52" s="15">
        <v>400</v>
      </c>
      <c r="B52" s="27" t="s">
        <v>326</v>
      </c>
      <c r="C52" s="27"/>
      <c r="D52" s="27"/>
      <c r="E52" s="27"/>
      <c r="F52" s="27"/>
      <c r="G52" s="27"/>
      <c r="H52" s="27"/>
      <c r="I52" s="126"/>
      <c r="J52" s="27"/>
      <c r="K52" s="27"/>
      <c r="L52" s="27"/>
      <c r="M52" s="27"/>
      <c r="N52" s="27"/>
    </row>
    <row r="53" spans="1:14" x14ac:dyDescent="0.25">
      <c r="A53" s="15">
        <v>410</v>
      </c>
      <c r="B53" s="27" t="s">
        <v>327</v>
      </c>
      <c r="C53" s="27"/>
      <c r="D53" s="27"/>
      <c r="E53" s="27"/>
      <c r="F53" s="27"/>
      <c r="G53" s="27"/>
      <c r="H53" s="27"/>
      <c r="I53" s="126"/>
      <c r="J53" s="27"/>
      <c r="K53" s="27"/>
      <c r="L53" s="27"/>
      <c r="M53" s="27"/>
      <c r="N53" s="27"/>
    </row>
    <row r="54" spans="1:14" x14ac:dyDescent="0.25">
      <c r="A54" s="15">
        <v>420</v>
      </c>
      <c r="B54" s="27" t="s">
        <v>342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</row>
    <row r="55" spans="1:14" x14ac:dyDescent="0.25">
      <c r="A55" s="15">
        <v>430</v>
      </c>
      <c r="B55" s="27" t="s">
        <v>329</v>
      </c>
      <c r="C55" s="27"/>
      <c r="D55" s="27"/>
      <c r="E55" s="27"/>
      <c r="F55" s="27"/>
      <c r="G55" s="27"/>
      <c r="H55" s="27"/>
      <c r="I55" s="126"/>
      <c r="J55" s="27"/>
      <c r="K55" s="27"/>
      <c r="L55" s="27"/>
      <c r="M55" s="27"/>
      <c r="N55" s="27"/>
    </row>
    <row r="56" spans="1:14" x14ac:dyDescent="0.25">
      <c r="A56" s="15">
        <v>440</v>
      </c>
      <c r="B56" s="27" t="s">
        <v>339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1:14" x14ac:dyDescent="0.25">
      <c r="A57" s="15">
        <v>450</v>
      </c>
      <c r="B57" s="27" t="s">
        <v>331</v>
      </c>
      <c r="C57" s="27"/>
      <c r="D57" s="27"/>
      <c r="E57" s="27"/>
      <c r="F57" s="27"/>
      <c r="G57" s="27"/>
      <c r="H57" s="27"/>
      <c r="I57" s="126"/>
      <c r="J57" s="27"/>
      <c r="K57" s="27"/>
      <c r="L57" s="27"/>
      <c r="M57" s="27"/>
      <c r="N57" s="27"/>
    </row>
    <row r="58" spans="1:14" x14ac:dyDescent="0.25">
      <c r="A58" s="15">
        <v>460</v>
      </c>
      <c r="B58" s="27" t="s">
        <v>332</v>
      </c>
      <c r="C58" s="64"/>
      <c r="D58" s="64"/>
      <c r="E58" s="64"/>
      <c r="F58" s="85"/>
      <c r="G58" s="64"/>
      <c r="H58" s="64"/>
      <c r="I58" s="129"/>
      <c r="J58" s="64"/>
      <c r="K58" s="64"/>
      <c r="L58" s="64"/>
      <c r="M58" s="64"/>
      <c r="N58" s="85"/>
    </row>
    <row r="59" spans="1:14" ht="30" customHeight="1" x14ac:dyDescent="0.25">
      <c r="A59" s="15">
        <v>470</v>
      </c>
      <c r="B59" s="90" t="s">
        <v>343</v>
      </c>
      <c r="C59" s="127">
        <f t="shared" ref="C59:G59" si="16">SUM(C60:C67)</f>
        <v>0</v>
      </c>
      <c r="D59" s="127">
        <f t="shared" si="16"/>
        <v>0</v>
      </c>
      <c r="E59" s="127">
        <f t="shared" si="16"/>
        <v>0</v>
      </c>
      <c r="F59" s="127">
        <f>SUM(F60:F66)</f>
        <v>0</v>
      </c>
      <c r="G59" s="127">
        <f t="shared" si="16"/>
        <v>0</v>
      </c>
      <c r="H59" s="127">
        <f>SUM(H60:H67)</f>
        <v>0</v>
      </c>
      <c r="I59" s="127">
        <f t="shared" ref="I59:J59" si="17">SUM(I60:I67)</f>
        <v>0</v>
      </c>
      <c r="J59" s="127">
        <f t="shared" si="17"/>
        <v>0</v>
      </c>
      <c r="K59" s="127">
        <f>SUM(K60:K67)</f>
        <v>0</v>
      </c>
      <c r="L59" s="127">
        <f>SUM(L60:L67)</f>
        <v>0</v>
      </c>
      <c r="M59" s="127">
        <f t="shared" ref="M59" si="18">SUM(M60:M67)</f>
        <v>0</v>
      </c>
      <c r="N59" s="127">
        <f>SUM(N60:N66)</f>
        <v>0</v>
      </c>
    </row>
    <row r="60" spans="1:14" x14ac:dyDescent="0.25">
      <c r="A60" s="15">
        <v>480</v>
      </c>
      <c r="B60" s="27" t="s">
        <v>344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x14ac:dyDescent="0.25">
      <c r="A61" s="15">
        <v>490</v>
      </c>
      <c r="B61" s="27" t="s">
        <v>326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</row>
    <row r="62" spans="1:14" x14ac:dyDescent="0.25">
      <c r="A62" s="15">
        <v>500</v>
      </c>
      <c r="B62" s="27" t="s">
        <v>327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4" x14ac:dyDescent="0.25">
      <c r="A63" s="15">
        <v>510</v>
      </c>
      <c r="B63" s="27" t="s">
        <v>338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x14ac:dyDescent="0.25">
      <c r="A64" s="15">
        <v>520</v>
      </c>
      <c r="B64" s="27" t="s">
        <v>329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</row>
    <row r="65" spans="1:14" x14ac:dyDescent="0.25">
      <c r="A65" s="15">
        <v>530</v>
      </c>
      <c r="B65" s="27" t="s">
        <v>339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x14ac:dyDescent="0.25">
      <c r="A66" s="15">
        <v>540</v>
      </c>
      <c r="B66" s="27" t="s">
        <v>331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x14ac:dyDescent="0.25">
      <c r="A67" s="15">
        <v>550</v>
      </c>
      <c r="B67" s="27" t="s">
        <v>332</v>
      </c>
      <c r="C67" s="129"/>
      <c r="D67" s="129"/>
      <c r="E67" s="129"/>
      <c r="F67" s="130"/>
      <c r="G67" s="129"/>
      <c r="H67" s="129"/>
      <c r="I67" s="129"/>
      <c r="J67" s="129"/>
      <c r="K67" s="129"/>
      <c r="L67" s="129"/>
      <c r="M67" s="129"/>
      <c r="N67" s="130"/>
    </row>
    <row r="68" spans="1:14" ht="29.25" customHeight="1" x14ac:dyDescent="0.25">
      <c r="A68" s="15">
        <v>560</v>
      </c>
      <c r="B68" s="90" t="s">
        <v>345</v>
      </c>
      <c r="C68" s="84">
        <f t="shared" ref="C68:G68" si="19">SUM(C69:C76)</f>
        <v>0</v>
      </c>
      <c r="D68" s="84">
        <f t="shared" si="19"/>
        <v>0</v>
      </c>
      <c r="E68" s="84">
        <f t="shared" si="19"/>
        <v>0</v>
      </c>
      <c r="F68" s="84">
        <f>SUM(F69:F75)</f>
        <v>0</v>
      </c>
      <c r="G68" s="84">
        <f t="shared" si="19"/>
        <v>0</v>
      </c>
      <c r="H68" s="84">
        <f>SUM(H69:H76)</f>
        <v>0</v>
      </c>
      <c r="I68" s="127">
        <f t="shared" ref="I68:J68" si="20">SUM(I69:I76)</f>
        <v>0</v>
      </c>
      <c r="J68" s="84">
        <f t="shared" si="20"/>
        <v>0</v>
      </c>
      <c r="K68" s="84">
        <f>SUM(K69:K76)</f>
        <v>0</v>
      </c>
      <c r="L68" s="84">
        <f>SUM(L69:L76)</f>
        <v>0</v>
      </c>
      <c r="M68" s="84">
        <f t="shared" ref="M68" si="21">SUM(M69:M76)</f>
        <v>0</v>
      </c>
      <c r="N68" s="84">
        <f>SUM(N69:N75)</f>
        <v>0</v>
      </c>
    </row>
    <row r="69" spans="1:14" x14ac:dyDescent="0.25">
      <c r="A69" s="15">
        <v>570</v>
      </c>
      <c r="B69" s="27" t="s">
        <v>334</v>
      </c>
      <c r="C69" s="62"/>
      <c r="D69" s="62"/>
      <c r="E69" s="62"/>
      <c r="F69" s="62"/>
      <c r="G69" s="62"/>
      <c r="H69" s="62"/>
      <c r="I69" s="128"/>
      <c r="J69" s="62"/>
      <c r="K69" s="62"/>
      <c r="L69" s="62"/>
      <c r="M69" s="62"/>
      <c r="N69" s="62"/>
    </row>
    <row r="70" spans="1:14" x14ac:dyDescent="0.25">
      <c r="A70" s="15">
        <v>580</v>
      </c>
      <c r="B70" s="27" t="s">
        <v>326</v>
      </c>
      <c r="C70" s="27"/>
      <c r="D70" s="27"/>
      <c r="E70" s="27"/>
      <c r="F70" s="27"/>
      <c r="G70" s="27"/>
      <c r="H70" s="27"/>
      <c r="I70" s="126"/>
      <c r="J70" s="27"/>
      <c r="K70" s="27"/>
      <c r="L70" s="27"/>
      <c r="M70" s="27"/>
      <c r="N70" s="27"/>
    </row>
    <row r="71" spans="1:14" x14ac:dyDescent="0.25">
      <c r="A71" s="15">
        <v>590</v>
      </c>
      <c r="B71" s="27" t="s">
        <v>327</v>
      </c>
      <c r="C71" s="27"/>
      <c r="D71" s="27"/>
      <c r="E71" s="27"/>
      <c r="F71" s="27"/>
      <c r="G71" s="27"/>
      <c r="H71" s="27"/>
      <c r="I71" s="126"/>
      <c r="J71" s="27"/>
      <c r="K71" s="27"/>
      <c r="L71" s="27"/>
      <c r="M71" s="27"/>
      <c r="N71" s="27"/>
    </row>
    <row r="72" spans="1:14" x14ac:dyDescent="0.25">
      <c r="A72" s="15">
        <v>600</v>
      </c>
      <c r="B72" s="27" t="s">
        <v>338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x14ac:dyDescent="0.25">
      <c r="A73" s="15">
        <v>610</v>
      </c>
      <c r="B73" s="27" t="s">
        <v>329</v>
      </c>
      <c r="C73" s="27"/>
      <c r="D73" s="27"/>
      <c r="E73" s="27"/>
      <c r="F73" s="27"/>
      <c r="G73" s="27"/>
      <c r="H73" s="27"/>
      <c r="I73" s="126"/>
      <c r="J73" s="27"/>
      <c r="K73" s="27"/>
      <c r="L73" s="27"/>
      <c r="M73" s="27"/>
      <c r="N73" s="27"/>
    </row>
    <row r="74" spans="1:14" x14ac:dyDescent="0.25">
      <c r="A74" s="15">
        <v>620</v>
      </c>
      <c r="B74" s="27" t="s">
        <v>346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</row>
    <row r="75" spans="1:14" x14ac:dyDescent="0.25">
      <c r="A75" s="15">
        <v>630</v>
      </c>
      <c r="B75" s="27" t="s">
        <v>331</v>
      </c>
      <c r="C75" s="27"/>
      <c r="D75" s="64"/>
      <c r="E75" s="27"/>
      <c r="F75" s="27"/>
      <c r="G75" s="27"/>
      <c r="H75" s="27"/>
      <c r="I75" s="126"/>
      <c r="J75" s="27"/>
      <c r="K75" s="27"/>
      <c r="L75" s="64"/>
      <c r="M75" s="27"/>
      <c r="N75" s="27"/>
    </row>
    <row r="76" spans="1:14" x14ac:dyDescent="0.25">
      <c r="A76" s="15">
        <v>640</v>
      </c>
      <c r="B76" s="27" t="s">
        <v>332</v>
      </c>
      <c r="C76" s="87"/>
      <c r="D76" s="22"/>
      <c r="E76" s="88"/>
      <c r="F76" s="85"/>
      <c r="G76" s="64"/>
      <c r="H76" s="64"/>
      <c r="I76" s="129"/>
      <c r="J76" s="64"/>
      <c r="K76" s="87"/>
      <c r="L76" s="22"/>
      <c r="M76" s="88"/>
      <c r="N76" s="85"/>
    </row>
    <row r="77" spans="1:14" x14ac:dyDescent="0.25">
      <c r="A77" s="15">
        <v>650</v>
      </c>
      <c r="B77" s="47" t="s">
        <v>347</v>
      </c>
      <c r="C77" s="84">
        <f>SUM(C78:C85)</f>
        <v>0</v>
      </c>
      <c r="D77" s="89"/>
      <c r="E77" s="84">
        <f>SUM(E78:E85)</f>
        <v>0</v>
      </c>
      <c r="F77" s="84">
        <f t="shared" ref="F77:G77" si="22">SUM(F78:F84)</f>
        <v>0</v>
      </c>
      <c r="G77" s="84">
        <f t="shared" si="22"/>
        <v>0</v>
      </c>
      <c r="H77" s="84">
        <f>SUM(H78:H84)</f>
        <v>0</v>
      </c>
      <c r="I77" s="127">
        <f t="shared" ref="I77" si="23">SUM(I78:I84)</f>
        <v>0</v>
      </c>
      <c r="J77" s="84">
        <f>SUM(J78:J84)</f>
        <v>0</v>
      </c>
      <c r="K77" s="84">
        <f>SUM(K78:K84)</f>
        <v>0</v>
      </c>
      <c r="L77" s="89"/>
      <c r="M77" s="84">
        <f>SUM(M78:M84)</f>
        <v>0</v>
      </c>
      <c r="N77" s="84">
        <f>SUM(N78:N84)</f>
        <v>0</v>
      </c>
    </row>
    <row r="78" spans="1:14" x14ac:dyDescent="0.25">
      <c r="A78" s="15">
        <v>660</v>
      </c>
      <c r="B78" s="27" t="s">
        <v>334</v>
      </c>
      <c r="C78" s="62"/>
      <c r="D78" s="89"/>
      <c r="E78" s="62"/>
      <c r="F78" s="62"/>
      <c r="G78" s="62"/>
      <c r="H78" s="62"/>
      <c r="I78" s="128"/>
      <c r="J78" s="62"/>
      <c r="K78" s="62"/>
      <c r="L78" s="89"/>
      <c r="M78" s="62"/>
      <c r="N78" s="62"/>
    </row>
    <row r="79" spans="1:14" x14ac:dyDescent="0.25">
      <c r="A79" s="15">
        <v>670</v>
      </c>
      <c r="B79" s="27" t="s">
        <v>348</v>
      </c>
      <c r="C79" s="27"/>
      <c r="D79" s="26"/>
      <c r="E79" s="27"/>
      <c r="F79" s="27"/>
      <c r="G79" s="27"/>
      <c r="H79" s="27"/>
      <c r="I79" s="126"/>
      <c r="J79" s="27"/>
      <c r="K79" s="27"/>
      <c r="L79" s="26"/>
      <c r="M79" s="27"/>
      <c r="N79" s="27"/>
    </row>
    <row r="80" spans="1:14" x14ac:dyDescent="0.25">
      <c r="A80" s="15">
        <v>680</v>
      </c>
      <c r="B80" s="27" t="s">
        <v>327</v>
      </c>
      <c r="C80" s="27"/>
      <c r="D80" s="26"/>
      <c r="E80" s="27"/>
      <c r="F80" s="27"/>
      <c r="G80" s="27"/>
      <c r="H80" s="27"/>
      <c r="I80" s="126"/>
      <c r="J80" s="27"/>
      <c r="K80" s="27"/>
      <c r="L80" s="26"/>
      <c r="M80" s="27"/>
      <c r="N80" s="27"/>
    </row>
    <row r="81" spans="1:14" x14ac:dyDescent="0.25">
      <c r="A81" s="15">
        <v>690</v>
      </c>
      <c r="B81" s="27" t="s">
        <v>338</v>
      </c>
      <c r="C81" s="126"/>
      <c r="D81" s="131"/>
      <c r="E81" s="126"/>
      <c r="F81" s="126"/>
      <c r="G81" s="126"/>
      <c r="H81" s="126"/>
      <c r="I81" s="126"/>
      <c r="J81" s="126"/>
      <c r="K81" s="126"/>
      <c r="L81" s="131"/>
      <c r="M81" s="126"/>
      <c r="N81" s="126"/>
    </row>
    <row r="82" spans="1:14" x14ac:dyDescent="0.25">
      <c r="A82" s="15">
        <v>700</v>
      </c>
      <c r="B82" s="27" t="s">
        <v>349</v>
      </c>
      <c r="C82" s="27"/>
      <c r="D82" s="26"/>
      <c r="E82" s="27"/>
      <c r="F82" s="27"/>
      <c r="G82" s="27"/>
      <c r="H82" s="27"/>
      <c r="I82" s="126"/>
      <c r="J82" s="27"/>
      <c r="K82" s="27"/>
      <c r="L82" s="26"/>
      <c r="M82" s="27"/>
      <c r="N82" s="27"/>
    </row>
    <row r="83" spans="1:14" x14ac:dyDescent="0.25">
      <c r="A83" s="15">
        <v>710</v>
      </c>
      <c r="B83" s="27" t="s">
        <v>350</v>
      </c>
      <c r="C83" s="126"/>
      <c r="D83" s="131"/>
      <c r="E83" s="126"/>
      <c r="F83" s="126"/>
      <c r="G83" s="126"/>
      <c r="H83" s="126"/>
      <c r="I83" s="126"/>
      <c r="J83" s="126"/>
      <c r="K83" s="126"/>
      <c r="L83" s="131"/>
      <c r="M83" s="126"/>
      <c r="N83" s="126"/>
    </row>
    <row r="84" spans="1:14" x14ac:dyDescent="0.25">
      <c r="A84" s="15">
        <v>720</v>
      </c>
      <c r="B84" s="27" t="s">
        <v>331</v>
      </c>
      <c r="C84" s="27"/>
      <c r="D84" s="26"/>
      <c r="E84" s="27"/>
      <c r="F84" s="27"/>
      <c r="G84" s="27"/>
      <c r="H84" s="27"/>
      <c r="I84" s="126"/>
      <c r="J84" s="27"/>
      <c r="K84" s="27"/>
      <c r="L84" s="26"/>
      <c r="M84" s="27"/>
      <c r="N84" s="27"/>
    </row>
    <row r="85" spans="1:14" x14ac:dyDescent="0.25">
      <c r="A85" s="15">
        <v>730</v>
      </c>
      <c r="B85" s="27" t="s">
        <v>332</v>
      </c>
      <c r="C85" s="27"/>
      <c r="D85" s="26"/>
      <c r="E85" s="27"/>
      <c r="F85" s="26"/>
      <c r="G85" s="26"/>
      <c r="H85" s="26"/>
      <c r="I85" s="126"/>
      <c r="J85" s="26"/>
      <c r="K85" s="26"/>
      <c r="L85" s="26"/>
      <c r="M85" s="26"/>
      <c r="N85" s="26"/>
    </row>
    <row r="86" spans="1:14" x14ac:dyDescent="0.25">
      <c r="A86" s="169" t="s">
        <v>351</v>
      </c>
      <c r="B86" s="170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</row>
    <row r="87" spans="1:14" x14ac:dyDescent="0.25">
      <c r="A87" s="15">
        <v>740</v>
      </c>
      <c r="B87" s="27" t="s">
        <v>352</v>
      </c>
      <c r="C87" s="27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25">
      <c r="A88" s="15">
        <v>750</v>
      </c>
      <c r="B88" s="27" t="s">
        <v>353</v>
      </c>
      <c r="C88" s="27"/>
      <c r="D88" s="26"/>
      <c r="E88" s="27"/>
      <c r="F88" s="26"/>
      <c r="G88" s="27"/>
      <c r="H88" s="27"/>
      <c r="I88" s="126"/>
      <c r="J88" s="27"/>
      <c r="K88" s="26"/>
      <c r="L88" s="26"/>
      <c r="M88" s="26"/>
      <c r="N88" s="26"/>
    </row>
    <row r="89" spans="1:14" x14ac:dyDescent="0.25">
      <c r="A89" s="15">
        <v>760</v>
      </c>
      <c r="B89" s="27" t="s">
        <v>354</v>
      </c>
      <c r="C89" s="126"/>
      <c r="D89" s="131"/>
      <c r="E89" s="126"/>
      <c r="F89" s="131"/>
      <c r="G89" s="131"/>
      <c r="H89" s="131"/>
      <c r="I89" s="131"/>
      <c r="J89" s="131"/>
      <c r="K89" s="131"/>
      <c r="L89" s="131"/>
      <c r="M89" s="131"/>
      <c r="N89" s="131"/>
    </row>
    <row r="91" spans="1:14" s="1" customFormat="1" ht="12.75" x14ac:dyDescent="0.2">
      <c r="B91" s="76" t="s">
        <v>87</v>
      </c>
      <c r="C91" s="83"/>
    </row>
    <row r="92" spans="1:14" s="1" customFormat="1" ht="12.75" x14ac:dyDescent="0.2">
      <c r="B92" s="77" t="s">
        <v>88</v>
      </c>
      <c r="C92" s="83"/>
    </row>
    <row r="93" spans="1:14" s="1" customFormat="1" ht="12.75" x14ac:dyDescent="0.2">
      <c r="B93" s="78"/>
    </row>
    <row r="94" spans="1:14" s="1" customFormat="1" ht="12.75" x14ac:dyDescent="0.2">
      <c r="B94" s="76" t="s">
        <v>87</v>
      </c>
      <c r="C94" s="83"/>
    </row>
    <row r="95" spans="1:14" s="1" customFormat="1" ht="12.75" x14ac:dyDescent="0.2">
      <c r="B95" s="79" t="s">
        <v>88</v>
      </c>
      <c r="C95" s="83"/>
    </row>
  </sheetData>
  <sheetProtection formatCells="0" formatColumns="0" formatRows="0" insertColumns="0" insertRows="0" insertHyperlinks="0" deleteColumns="0" deleteRows="0" sort="0" autoFilter="0" pivotTables="0"/>
  <mergeCells count="21">
    <mergeCell ref="D6:E6"/>
    <mergeCell ref="H6:I6"/>
    <mergeCell ref="A4:B4"/>
    <mergeCell ref="C4:E4"/>
    <mergeCell ref="H4:I4"/>
    <mergeCell ref="D5:E5"/>
    <mergeCell ref="H5:I5"/>
    <mergeCell ref="I10:I11"/>
    <mergeCell ref="J10:J11"/>
    <mergeCell ref="K10:N10"/>
    <mergeCell ref="A86:N86"/>
    <mergeCell ref="D7:E7"/>
    <mergeCell ref="H7:I7"/>
    <mergeCell ref="D8:E8"/>
    <mergeCell ref="A10:B11"/>
    <mergeCell ref="C10:C11"/>
    <mergeCell ref="D10:D11"/>
    <mergeCell ref="E10:E11"/>
    <mergeCell ref="F10:F11"/>
    <mergeCell ref="G10:G11"/>
    <mergeCell ref="H10:H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showGridLines="0" zoomScale="66" zoomScaleNormal="66" workbookViewId="0">
      <selection activeCell="B39" sqref="B39:C39"/>
    </sheetView>
  </sheetViews>
  <sheetFormatPr defaultColWidth="9.140625" defaultRowHeight="15" x14ac:dyDescent="0.25"/>
  <cols>
    <col min="1" max="1" width="8.5703125" style="91" customWidth="1"/>
    <col min="2" max="2" width="156" style="91" customWidth="1"/>
    <col min="3" max="3" width="13.42578125" style="91" customWidth="1"/>
    <col min="4" max="4" width="11.28515625" style="91" customWidth="1"/>
    <col min="5" max="6" width="12.42578125" style="91" customWidth="1"/>
    <col min="7" max="10" width="9.140625" style="91"/>
    <col min="11" max="12" width="11.140625" style="91" customWidth="1"/>
    <col min="13" max="14" width="12.42578125" style="91" customWidth="1"/>
    <col min="15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7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7" s="5" customFormat="1" x14ac:dyDescent="0.25">
      <c r="A4" s="174" t="s">
        <v>355</v>
      </c>
      <c r="B4" s="176"/>
      <c r="C4" s="177" t="s">
        <v>356</v>
      </c>
      <c r="D4" s="177"/>
      <c r="E4" s="177"/>
      <c r="F4" s="6"/>
      <c r="G4" s="7"/>
      <c r="H4" s="201"/>
      <c r="I4" s="201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200"/>
      <c r="I5" s="200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200"/>
      <c r="I6" s="200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200"/>
      <c r="I7" s="200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6" customHeight="1" x14ac:dyDescent="0.25">
      <c r="A10" s="181" t="s">
        <v>357</v>
      </c>
      <c r="B10" s="183"/>
      <c r="C10" s="192" t="s">
        <v>314</v>
      </c>
      <c r="D10" s="197" t="s">
        <v>315</v>
      </c>
      <c r="E10" s="192" t="s">
        <v>316</v>
      </c>
      <c r="F10" s="192" t="s">
        <v>317</v>
      </c>
      <c r="G10" s="192" t="s">
        <v>318</v>
      </c>
      <c r="H10" s="192" t="s">
        <v>319</v>
      </c>
      <c r="I10" s="192" t="s">
        <v>320</v>
      </c>
      <c r="J10" s="192" t="s">
        <v>321</v>
      </c>
      <c r="K10" s="192" t="s">
        <v>322</v>
      </c>
      <c r="L10" s="195"/>
      <c r="M10" s="195"/>
      <c r="N10" s="196"/>
    </row>
    <row r="11" spans="1:17" ht="69.95" customHeight="1" x14ac:dyDescent="0.25">
      <c r="A11" s="190"/>
      <c r="B11" s="191"/>
      <c r="C11" s="193"/>
      <c r="D11" s="193"/>
      <c r="E11" s="193"/>
      <c r="F11" s="193"/>
      <c r="G11" s="193"/>
      <c r="H11" s="193"/>
      <c r="I11" s="193"/>
      <c r="J11" s="193"/>
      <c r="K11" s="35" t="s">
        <v>314</v>
      </c>
      <c r="L11" s="35" t="s">
        <v>315</v>
      </c>
      <c r="M11" s="35" t="s">
        <v>316</v>
      </c>
      <c r="N11" s="35" t="s">
        <v>317</v>
      </c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28</v>
      </c>
      <c r="J12" s="15" t="s">
        <v>30</v>
      </c>
      <c r="K12" s="15" t="s">
        <v>32</v>
      </c>
      <c r="L12" s="15" t="s">
        <v>254</v>
      </c>
      <c r="M12" s="15" t="s">
        <v>255</v>
      </c>
      <c r="N12" s="15" t="s">
        <v>256</v>
      </c>
    </row>
    <row r="13" spans="1:17" x14ac:dyDescent="0.25">
      <c r="A13" s="15" t="s">
        <v>16</v>
      </c>
      <c r="B13" s="47" t="s">
        <v>323</v>
      </c>
      <c r="C13" s="84">
        <f>SUM(C14,C23,C32,C41,C50,C59,C68,C77)</f>
        <v>0</v>
      </c>
      <c r="D13" s="84">
        <f>SUM(D14,D23,D32,D41,D50,D59,D68,D77)</f>
        <v>0</v>
      </c>
      <c r="E13" s="84">
        <f>SUM(E14,E23,E32,E41,E50,E59,E68,E77)</f>
        <v>0</v>
      </c>
      <c r="F13" s="84">
        <f t="shared" ref="F13:G13" si="0">SUM(F14,F23,F32,F41,F50,F59,F68,F77)</f>
        <v>0</v>
      </c>
      <c r="G13" s="84">
        <f t="shared" si="0"/>
        <v>0</v>
      </c>
      <c r="H13" s="84">
        <f>SUM(H14,H23,H32,H41,H50,H59,H68,H77)</f>
        <v>0</v>
      </c>
      <c r="I13" s="127">
        <f t="shared" ref="I13:M13" si="1">SUM(I14,I23,I32,I41,I50,I59,I68,I77)</f>
        <v>0</v>
      </c>
      <c r="J13" s="84">
        <f t="shared" si="1"/>
        <v>0</v>
      </c>
      <c r="K13" s="84">
        <f t="shared" si="1"/>
        <v>0</v>
      </c>
      <c r="L13" s="84">
        <f t="shared" si="1"/>
        <v>0</v>
      </c>
      <c r="M13" s="84">
        <f t="shared" si="1"/>
        <v>0</v>
      </c>
      <c r="N13" s="84">
        <f>SUM(N14,N23,N32,N41,N50,N59,N68,N77)</f>
        <v>0</v>
      </c>
    </row>
    <row r="14" spans="1:17" x14ac:dyDescent="0.25">
      <c r="A14" s="15" t="s">
        <v>20</v>
      </c>
      <c r="B14" s="47" t="s">
        <v>324</v>
      </c>
      <c r="C14" s="84">
        <f>SUM(C15:C22)</f>
        <v>0</v>
      </c>
      <c r="D14" s="84">
        <f>SUM(D15:D22)</f>
        <v>0</v>
      </c>
      <c r="E14" s="84">
        <f t="shared" ref="E14:G14" si="2">SUM(E15:E22)</f>
        <v>0</v>
      </c>
      <c r="F14" s="84">
        <f>SUM(F15:F21)</f>
        <v>0</v>
      </c>
      <c r="G14" s="84">
        <f t="shared" si="2"/>
        <v>0</v>
      </c>
      <c r="H14" s="84">
        <f>SUM(H15:H22)</f>
        <v>0</v>
      </c>
      <c r="I14" s="127">
        <f t="shared" ref="I14:M14" si="3">SUM(I15:I22)</f>
        <v>0</v>
      </c>
      <c r="J14" s="84">
        <f t="shared" si="3"/>
        <v>0</v>
      </c>
      <c r="K14" s="84">
        <f t="shared" si="3"/>
        <v>0</v>
      </c>
      <c r="L14" s="84">
        <f t="shared" si="3"/>
        <v>0</v>
      </c>
      <c r="M14" s="84">
        <f t="shared" si="3"/>
        <v>0</v>
      </c>
      <c r="N14" s="84">
        <f>SUM(N15:N21)</f>
        <v>0</v>
      </c>
    </row>
    <row r="15" spans="1:17" x14ac:dyDescent="0.25">
      <c r="A15" s="15" t="s">
        <v>17</v>
      </c>
      <c r="B15" s="27" t="s">
        <v>325</v>
      </c>
      <c r="C15" s="62"/>
      <c r="D15" s="62"/>
      <c r="E15" s="62"/>
      <c r="F15" s="62"/>
      <c r="G15" s="62"/>
      <c r="H15" s="62"/>
      <c r="I15" s="128"/>
      <c r="J15" s="62"/>
      <c r="K15" s="62"/>
      <c r="L15" s="62"/>
      <c r="M15" s="62"/>
      <c r="N15" s="62"/>
    </row>
    <row r="16" spans="1:17" x14ac:dyDescent="0.25">
      <c r="A16" s="15" t="s">
        <v>18</v>
      </c>
      <c r="B16" s="27" t="s">
        <v>326</v>
      </c>
      <c r="C16" s="27"/>
      <c r="D16" s="27"/>
      <c r="E16" s="27"/>
      <c r="F16" s="27"/>
      <c r="G16" s="27"/>
      <c r="H16" s="27"/>
      <c r="I16" s="126"/>
      <c r="J16" s="27"/>
      <c r="K16" s="27"/>
      <c r="L16" s="27"/>
      <c r="M16" s="27"/>
      <c r="N16" s="27"/>
    </row>
    <row r="17" spans="1:14" x14ac:dyDescent="0.25">
      <c r="A17" s="15" t="s">
        <v>24</v>
      </c>
      <c r="B17" s="27" t="s">
        <v>327</v>
      </c>
      <c r="C17" s="27"/>
      <c r="D17" s="27"/>
      <c r="E17" s="27"/>
      <c r="F17" s="27"/>
      <c r="G17" s="27"/>
      <c r="H17" s="27"/>
      <c r="I17" s="126"/>
      <c r="J17" s="27"/>
      <c r="K17" s="27"/>
      <c r="L17" s="27"/>
      <c r="M17" s="27"/>
      <c r="N17" s="27"/>
    </row>
    <row r="18" spans="1:14" x14ac:dyDescent="0.25">
      <c r="A18" s="15" t="s">
        <v>26</v>
      </c>
      <c r="B18" s="27" t="s">
        <v>328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x14ac:dyDescent="0.25">
      <c r="A19" s="15" t="s">
        <v>28</v>
      </c>
      <c r="B19" s="27" t="s">
        <v>329</v>
      </c>
      <c r="C19" s="27"/>
      <c r="D19" s="27"/>
      <c r="E19" s="27"/>
      <c r="F19" s="27"/>
      <c r="G19" s="27"/>
      <c r="H19" s="27"/>
      <c r="I19" s="126"/>
      <c r="J19" s="27"/>
      <c r="K19" s="27"/>
      <c r="L19" s="27"/>
      <c r="M19" s="27"/>
      <c r="N19" s="27"/>
    </row>
    <row r="20" spans="1:14" x14ac:dyDescent="0.25">
      <c r="A20" s="15" t="s">
        <v>30</v>
      </c>
      <c r="B20" s="27" t="s">
        <v>330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x14ac:dyDescent="0.25">
      <c r="A21" s="15" t="s">
        <v>32</v>
      </c>
      <c r="B21" s="27" t="s">
        <v>331</v>
      </c>
      <c r="C21" s="27"/>
      <c r="D21" s="27"/>
      <c r="E21" s="27"/>
      <c r="F21" s="27"/>
      <c r="G21" s="27"/>
      <c r="H21" s="27"/>
      <c r="I21" s="126"/>
      <c r="J21" s="27"/>
      <c r="K21" s="27"/>
      <c r="L21" s="27"/>
      <c r="M21" s="27"/>
      <c r="N21" s="27"/>
    </row>
    <row r="22" spans="1:14" x14ac:dyDescent="0.25">
      <c r="A22" s="15">
        <v>100</v>
      </c>
      <c r="B22" s="27" t="s">
        <v>332</v>
      </c>
      <c r="C22" s="64"/>
      <c r="D22" s="64"/>
      <c r="E22" s="64"/>
      <c r="F22" s="85"/>
      <c r="G22" s="64"/>
      <c r="H22" s="64"/>
      <c r="I22" s="129"/>
      <c r="J22" s="64"/>
      <c r="K22" s="64"/>
      <c r="L22" s="64"/>
      <c r="M22" s="64"/>
      <c r="N22" s="85"/>
    </row>
    <row r="23" spans="1:14" ht="15.95" customHeight="1" x14ac:dyDescent="0.25">
      <c r="A23" s="15">
        <v>110</v>
      </c>
      <c r="B23" s="90" t="s">
        <v>333</v>
      </c>
      <c r="C23" s="84">
        <f t="shared" ref="C23:G23" si="4">SUM(C24:C31)</f>
        <v>0</v>
      </c>
      <c r="D23" s="84">
        <f t="shared" si="4"/>
        <v>0</v>
      </c>
      <c r="E23" s="84">
        <f t="shared" si="4"/>
        <v>0</v>
      </c>
      <c r="F23" s="84">
        <f>SUM(F24:F30)</f>
        <v>0</v>
      </c>
      <c r="G23" s="84">
        <f t="shared" si="4"/>
        <v>0</v>
      </c>
      <c r="H23" s="84">
        <f>SUM(H24:H31)</f>
        <v>0</v>
      </c>
      <c r="I23" s="127">
        <f t="shared" ref="I23:K23" si="5">SUM(I24:I31)</f>
        <v>0</v>
      </c>
      <c r="J23" s="84">
        <f t="shared" si="5"/>
        <v>0</v>
      </c>
      <c r="K23" s="84">
        <f t="shared" si="5"/>
        <v>0</v>
      </c>
      <c r="L23" s="84">
        <f>SUM(L24:L31)</f>
        <v>0</v>
      </c>
      <c r="M23" s="84">
        <f t="shared" ref="M23" si="6">SUM(M24:M31)</f>
        <v>0</v>
      </c>
      <c r="N23" s="84">
        <f>SUM(N24:N30)</f>
        <v>0</v>
      </c>
    </row>
    <row r="24" spans="1:14" x14ac:dyDescent="0.25">
      <c r="A24" s="15">
        <v>120</v>
      </c>
      <c r="B24" s="27" t="s">
        <v>334</v>
      </c>
      <c r="C24" s="62"/>
      <c r="D24" s="62"/>
      <c r="E24" s="62"/>
      <c r="F24" s="62"/>
      <c r="G24" s="62"/>
      <c r="H24" s="62"/>
      <c r="I24" s="128"/>
      <c r="J24" s="62"/>
      <c r="K24" s="62"/>
      <c r="L24" s="62"/>
      <c r="M24" s="62"/>
      <c r="N24" s="62"/>
    </row>
    <row r="25" spans="1:14" x14ac:dyDescent="0.25">
      <c r="A25" s="15">
        <v>130</v>
      </c>
      <c r="B25" s="27" t="s">
        <v>326</v>
      </c>
      <c r="C25" s="27"/>
      <c r="D25" s="27"/>
      <c r="E25" s="27"/>
      <c r="F25" s="27"/>
      <c r="G25" s="27"/>
      <c r="H25" s="27"/>
      <c r="I25" s="126"/>
      <c r="J25" s="27"/>
      <c r="K25" s="27"/>
      <c r="L25" s="27"/>
      <c r="M25" s="27"/>
      <c r="N25" s="27"/>
    </row>
    <row r="26" spans="1:14" x14ac:dyDescent="0.25">
      <c r="A26" s="15">
        <v>140</v>
      </c>
      <c r="B26" s="27" t="s">
        <v>327</v>
      </c>
      <c r="C26" s="27"/>
      <c r="D26" s="27"/>
      <c r="E26" s="27"/>
      <c r="F26" s="27"/>
      <c r="G26" s="27"/>
      <c r="H26" s="27"/>
      <c r="I26" s="126"/>
      <c r="J26" s="27"/>
      <c r="K26" s="27"/>
      <c r="L26" s="27"/>
      <c r="M26" s="27"/>
      <c r="N26" s="27"/>
    </row>
    <row r="27" spans="1:14" x14ac:dyDescent="0.25">
      <c r="A27" s="15">
        <v>150</v>
      </c>
      <c r="B27" s="27" t="s">
        <v>335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x14ac:dyDescent="0.25">
      <c r="A28" s="15">
        <v>160</v>
      </c>
      <c r="B28" s="27" t="s">
        <v>329</v>
      </c>
      <c r="C28" s="27"/>
      <c r="D28" s="27"/>
      <c r="E28" s="27"/>
      <c r="F28" s="27"/>
      <c r="G28" s="27"/>
      <c r="H28" s="27"/>
      <c r="I28" s="126"/>
      <c r="J28" s="27"/>
      <c r="K28" s="27"/>
      <c r="L28" s="27"/>
      <c r="M28" s="27"/>
      <c r="N28" s="27"/>
    </row>
    <row r="29" spans="1:14" x14ac:dyDescent="0.25">
      <c r="A29" s="15">
        <v>170</v>
      </c>
      <c r="B29" s="27" t="s">
        <v>336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 x14ac:dyDescent="0.25">
      <c r="A30" s="15">
        <v>180</v>
      </c>
      <c r="B30" s="27" t="s">
        <v>331</v>
      </c>
      <c r="C30" s="27"/>
      <c r="D30" s="27"/>
      <c r="E30" s="27"/>
      <c r="F30" s="27"/>
      <c r="G30" s="27"/>
      <c r="H30" s="27"/>
      <c r="I30" s="126"/>
      <c r="J30" s="27"/>
      <c r="K30" s="27"/>
      <c r="L30" s="27"/>
      <c r="M30" s="27"/>
      <c r="N30" s="27"/>
    </row>
    <row r="31" spans="1:14" x14ac:dyDescent="0.25">
      <c r="A31" s="15">
        <v>190</v>
      </c>
      <c r="B31" s="27" t="s">
        <v>332</v>
      </c>
      <c r="C31" s="64"/>
      <c r="D31" s="64"/>
      <c r="E31" s="64"/>
      <c r="F31" s="85"/>
      <c r="G31" s="64"/>
      <c r="H31" s="64"/>
      <c r="I31" s="129"/>
      <c r="J31" s="64"/>
      <c r="K31" s="64"/>
      <c r="L31" s="64"/>
      <c r="M31" s="64"/>
      <c r="N31" s="85"/>
    </row>
    <row r="32" spans="1:14" x14ac:dyDescent="0.25">
      <c r="A32" s="15">
        <v>200</v>
      </c>
      <c r="B32" s="47" t="s">
        <v>337</v>
      </c>
      <c r="C32" s="84">
        <f t="shared" ref="C32:G32" si="7">SUM(C33:C40)</f>
        <v>0</v>
      </c>
      <c r="D32" s="84">
        <f t="shared" si="7"/>
        <v>0</v>
      </c>
      <c r="E32" s="84">
        <f t="shared" si="7"/>
        <v>0</v>
      </c>
      <c r="F32" s="84">
        <f>SUM(F33:F39)</f>
        <v>0</v>
      </c>
      <c r="G32" s="84">
        <f t="shared" si="7"/>
        <v>0</v>
      </c>
      <c r="H32" s="84">
        <f>SUM(H33:H40)</f>
        <v>0</v>
      </c>
      <c r="I32" s="127">
        <f t="shared" ref="I32:K32" si="8">SUM(I33:I40)</f>
        <v>0</v>
      </c>
      <c r="J32" s="84">
        <f t="shared" si="8"/>
        <v>0</v>
      </c>
      <c r="K32" s="84">
        <f t="shared" si="8"/>
        <v>0</v>
      </c>
      <c r="L32" s="84">
        <f>SUM(L33:L40)</f>
        <v>0</v>
      </c>
      <c r="M32" s="84">
        <f t="shared" ref="M32" si="9">SUM(M33:M40)</f>
        <v>0</v>
      </c>
      <c r="N32" s="84">
        <f>SUM(N33:N39)</f>
        <v>0</v>
      </c>
    </row>
    <row r="33" spans="1:14" x14ac:dyDescent="0.25">
      <c r="A33" s="15">
        <v>210</v>
      </c>
      <c r="B33" s="27" t="s">
        <v>334</v>
      </c>
      <c r="C33" s="62"/>
      <c r="D33" s="62"/>
      <c r="E33" s="62"/>
      <c r="F33" s="62"/>
      <c r="G33" s="62"/>
      <c r="H33" s="62"/>
      <c r="I33" s="128"/>
      <c r="J33" s="62"/>
      <c r="K33" s="62"/>
      <c r="L33" s="62"/>
      <c r="M33" s="62"/>
      <c r="N33" s="62"/>
    </row>
    <row r="34" spans="1:14" x14ac:dyDescent="0.25">
      <c r="A34" s="15">
        <v>220</v>
      </c>
      <c r="B34" s="27" t="s">
        <v>326</v>
      </c>
      <c r="C34" s="27"/>
      <c r="D34" s="27"/>
      <c r="E34" s="27"/>
      <c r="F34" s="27"/>
      <c r="G34" s="27"/>
      <c r="H34" s="27"/>
      <c r="I34" s="126"/>
      <c r="J34" s="27"/>
      <c r="K34" s="27"/>
      <c r="L34" s="27"/>
      <c r="M34" s="27"/>
      <c r="N34" s="27"/>
    </row>
    <row r="35" spans="1:14" x14ac:dyDescent="0.25">
      <c r="A35" s="15">
        <v>230</v>
      </c>
      <c r="B35" s="27" t="s">
        <v>327</v>
      </c>
      <c r="C35" s="27"/>
      <c r="D35" s="27"/>
      <c r="E35" s="27"/>
      <c r="F35" s="27"/>
      <c r="G35" s="27"/>
      <c r="H35" s="27"/>
      <c r="I35" s="126"/>
      <c r="J35" s="27"/>
      <c r="K35" s="27"/>
      <c r="L35" s="27"/>
      <c r="M35" s="27"/>
      <c r="N35" s="27"/>
    </row>
    <row r="36" spans="1:14" x14ac:dyDescent="0.25">
      <c r="A36" s="15">
        <v>240</v>
      </c>
      <c r="B36" s="27" t="s">
        <v>338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x14ac:dyDescent="0.25">
      <c r="A37" s="15">
        <v>250</v>
      </c>
      <c r="B37" s="27" t="s">
        <v>329</v>
      </c>
      <c r="C37" s="27"/>
      <c r="D37" s="27"/>
      <c r="E37" s="27"/>
      <c r="F37" s="27"/>
      <c r="G37" s="27"/>
      <c r="H37" s="27"/>
      <c r="I37" s="126"/>
      <c r="J37" s="27"/>
      <c r="K37" s="27"/>
      <c r="L37" s="27"/>
      <c r="M37" s="27"/>
      <c r="N37" s="27"/>
    </row>
    <row r="38" spans="1:14" x14ac:dyDescent="0.25">
      <c r="A38" s="15">
        <v>260</v>
      </c>
      <c r="B38" s="27" t="s">
        <v>339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x14ac:dyDescent="0.25">
      <c r="A39" s="15">
        <v>270</v>
      </c>
      <c r="B39" s="27" t="s">
        <v>331</v>
      </c>
      <c r="C39" s="27"/>
      <c r="D39" s="27"/>
      <c r="E39" s="27"/>
      <c r="F39" s="27"/>
      <c r="G39" s="27"/>
      <c r="H39" s="27"/>
      <c r="I39" s="126"/>
      <c r="J39" s="27"/>
      <c r="K39" s="27"/>
      <c r="L39" s="27"/>
      <c r="M39" s="27"/>
      <c r="N39" s="27"/>
    </row>
    <row r="40" spans="1:14" x14ac:dyDescent="0.25">
      <c r="A40" s="15">
        <v>280</v>
      </c>
      <c r="B40" s="27" t="s">
        <v>332</v>
      </c>
      <c r="C40" s="64"/>
      <c r="D40" s="64"/>
      <c r="E40" s="64"/>
      <c r="F40" s="85"/>
      <c r="G40" s="64"/>
      <c r="H40" s="64"/>
      <c r="I40" s="129"/>
      <c r="J40" s="64"/>
      <c r="K40" s="64"/>
      <c r="L40" s="64"/>
      <c r="M40" s="64"/>
      <c r="N40" s="85"/>
    </row>
    <row r="41" spans="1:14" ht="26.25" customHeight="1" x14ac:dyDescent="0.25">
      <c r="A41" s="15">
        <v>290</v>
      </c>
      <c r="B41" s="90" t="s">
        <v>340</v>
      </c>
      <c r="C41" s="127">
        <f t="shared" ref="C41:G41" si="10">SUM(C42:C49)</f>
        <v>0</v>
      </c>
      <c r="D41" s="127">
        <f t="shared" si="10"/>
        <v>0</v>
      </c>
      <c r="E41" s="127">
        <f t="shared" si="10"/>
        <v>0</v>
      </c>
      <c r="F41" s="127">
        <f>SUM(F42:F48)</f>
        <v>0</v>
      </c>
      <c r="G41" s="127">
        <f t="shared" si="10"/>
        <v>0</v>
      </c>
      <c r="H41" s="127">
        <f>SUM(H42:H49)</f>
        <v>0</v>
      </c>
      <c r="I41" s="127">
        <f t="shared" ref="I41:K41" si="11">SUM(I42:I49)</f>
        <v>0</v>
      </c>
      <c r="J41" s="127">
        <f t="shared" si="11"/>
        <v>0</v>
      </c>
      <c r="K41" s="127">
        <f t="shared" si="11"/>
        <v>0</v>
      </c>
      <c r="L41" s="127">
        <f>SUM(L42:L49)</f>
        <v>0</v>
      </c>
      <c r="M41" s="127">
        <f t="shared" ref="M41" si="12">SUM(M42:M49)</f>
        <v>0</v>
      </c>
      <c r="N41" s="127">
        <f>SUM(N42:N48)</f>
        <v>0</v>
      </c>
    </row>
    <row r="42" spans="1:14" x14ac:dyDescent="0.25">
      <c r="A42" s="15">
        <v>300</v>
      </c>
      <c r="B42" s="27" t="s">
        <v>334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x14ac:dyDescent="0.25">
      <c r="A43" s="15">
        <v>310</v>
      </c>
      <c r="B43" s="27" t="s">
        <v>326</v>
      </c>
      <c r="C43" s="126"/>
      <c r="D43" s="126">
        <f>(D18+D24+D30+D36)-MIN(D18+D24+D30+D36,D42)</f>
        <v>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x14ac:dyDescent="0.25">
      <c r="A44" s="15">
        <v>320</v>
      </c>
      <c r="B44" s="27" t="s">
        <v>327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x14ac:dyDescent="0.25">
      <c r="A45" s="15">
        <v>330</v>
      </c>
      <c r="B45" s="27" t="s">
        <v>338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x14ac:dyDescent="0.25">
      <c r="A46" s="15">
        <v>340</v>
      </c>
      <c r="B46" s="27" t="s">
        <v>329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x14ac:dyDescent="0.25">
      <c r="A47" s="15">
        <v>350</v>
      </c>
      <c r="B47" s="27" t="s">
        <v>339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 x14ac:dyDescent="0.25">
      <c r="A48" s="15">
        <v>360</v>
      </c>
      <c r="B48" s="27" t="s">
        <v>331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x14ac:dyDescent="0.25">
      <c r="A49" s="15">
        <v>370</v>
      </c>
      <c r="B49" s="27" t="s">
        <v>332</v>
      </c>
      <c r="C49" s="129"/>
      <c r="D49" s="129"/>
      <c r="E49" s="129"/>
      <c r="F49" s="130"/>
      <c r="G49" s="129"/>
      <c r="H49" s="129"/>
      <c r="I49" s="129"/>
      <c r="J49" s="129"/>
      <c r="K49" s="129"/>
      <c r="L49" s="129"/>
      <c r="M49" s="129"/>
      <c r="N49" s="130"/>
    </row>
    <row r="50" spans="1:14" x14ac:dyDescent="0.25">
      <c r="A50" s="15">
        <v>380</v>
      </c>
      <c r="B50" s="90" t="s">
        <v>341</v>
      </c>
      <c r="C50" s="84">
        <f t="shared" ref="C50:G50" si="13">SUM(C51:C58)</f>
        <v>0</v>
      </c>
      <c r="D50" s="84">
        <f t="shared" si="13"/>
        <v>0</v>
      </c>
      <c r="E50" s="84">
        <f t="shared" si="13"/>
        <v>0</v>
      </c>
      <c r="F50" s="84">
        <f>SUM(F51:F57)</f>
        <v>0</v>
      </c>
      <c r="G50" s="84">
        <f t="shared" si="13"/>
        <v>0</v>
      </c>
      <c r="H50" s="84">
        <f>SUM(H51:H58)</f>
        <v>0</v>
      </c>
      <c r="I50" s="127">
        <f t="shared" ref="I50:K50" si="14">SUM(I51:I58)</f>
        <v>0</v>
      </c>
      <c r="J50" s="84">
        <f t="shared" si="14"/>
        <v>0</v>
      </c>
      <c r="K50" s="84">
        <f t="shared" si="14"/>
        <v>0</v>
      </c>
      <c r="L50" s="84">
        <f>SUM(L51:L58)</f>
        <v>0</v>
      </c>
      <c r="M50" s="84">
        <f t="shared" ref="M50" si="15">SUM(M51:M58)</f>
        <v>0</v>
      </c>
      <c r="N50" s="84">
        <f>SUM(N51:N57)</f>
        <v>0</v>
      </c>
    </row>
    <row r="51" spans="1:14" x14ac:dyDescent="0.25">
      <c r="A51" s="15">
        <v>390</v>
      </c>
      <c r="B51" s="27" t="s">
        <v>334</v>
      </c>
      <c r="C51" s="62"/>
      <c r="D51" s="62"/>
      <c r="E51" s="62"/>
      <c r="F51" s="62"/>
      <c r="G51" s="62"/>
      <c r="H51" s="62"/>
      <c r="I51" s="128"/>
      <c r="J51" s="62"/>
      <c r="K51" s="62"/>
      <c r="L51" s="62"/>
      <c r="M51" s="62"/>
      <c r="N51" s="62"/>
    </row>
    <row r="52" spans="1:14" x14ac:dyDescent="0.25">
      <c r="A52" s="15">
        <v>400</v>
      </c>
      <c r="B52" s="27" t="s">
        <v>326</v>
      </c>
      <c r="C52" s="27"/>
      <c r="D52" s="27"/>
      <c r="E52" s="27"/>
      <c r="F52" s="27"/>
      <c r="G52" s="27"/>
      <c r="H52" s="27"/>
      <c r="I52" s="126"/>
      <c r="J52" s="27"/>
      <c r="K52" s="27"/>
      <c r="L52" s="27"/>
      <c r="M52" s="27"/>
      <c r="N52" s="27"/>
    </row>
    <row r="53" spans="1:14" x14ac:dyDescent="0.25">
      <c r="A53" s="15">
        <v>410</v>
      </c>
      <c r="B53" s="27" t="s">
        <v>327</v>
      </c>
      <c r="C53" s="27"/>
      <c r="D53" s="27"/>
      <c r="E53" s="27"/>
      <c r="F53" s="27"/>
      <c r="G53" s="27"/>
      <c r="H53" s="27"/>
      <c r="I53" s="126"/>
      <c r="J53" s="27"/>
      <c r="K53" s="27"/>
      <c r="L53" s="27"/>
      <c r="M53" s="27"/>
      <c r="N53" s="27"/>
    </row>
    <row r="54" spans="1:14" x14ac:dyDescent="0.25">
      <c r="A54" s="15">
        <v>420</v>
      </c>
      <c r="B54" s="27" t="s">
        <v>342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</row>
    <row r="55" spans="1:14" x14ac:dyDescent="0.25">
      <c r="A55" s="15">
        <v>430</v>
      </c>
      <c r="B55" s="27" t="s">
        <v>329</v>
      </c>
      <c r="C55" s="27"/>
      <c r="D55" s="27"/>
      <c r="E55" s="27"/>
      <c r="F55" s="27"/>
      <c r="G55" s="27"/>
      <c r="H55" s="27"/>
      <c r="I55" s="126"/>
      <c r="J55" s="27"/>
      <c r="K55" s="27"/>
      <c r="L55" s="27"/>
      <c r="M55" s="27"/>
      <c r="N55" s="27"/>
    </row>
    <row r="56" spans="1:14" x14ac:dyDescent="0.25">
      <c r="A56" s="15">
        <v>440</v>
      </c>
      <c r="B56" s="27" t="s">
        <v>339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1:14" x14ac:dyDescent="0.25">
      <c r="A57" s="15">
        <v>450</v>
      </c>
      <c r="B57" s="27" t="s">
        <v>331</v>
      </c>
      <c r="C57" s="27"/>
      <c r="D57" s="27"/>
      <c r="E57" s="27"/>
      <c r="F57" s="27"/>
      <c r="G57" s="27"/>
      <c r="H57" s="27"/>
      <c r="I57" s="126"/>
      <c r="J57" s="27"/>
      <c r="K57" s="27"/>
      <c r="L57" s="27"/>
      <c r="M57" s="27"/>
      <c r="N57" s="27"/>
    </row>
    <row r="58" spans="1:14" x14ac:dyDescent="0.25">
      <c r="A58" s="15">
        <v>460</v>
      </c>
      <c r="B58" s="27" t="s">
        <v>332</v>
      </c>
      <c r="C58" s="64"/>
      <c r="D58" s="64"/>
      <c r="E58" s="64"/>
      <c r="F58" s="85"/>
      <c r="G58" s="64"/>
      <c r="H58" s="64"/>
      <c r="I58" s="129"/>
      <c r="J58" s="64"/>
      <c r="K58" s="64"/>
      <c r="L58" s="64"/>
      <c r="M58" s="64"/>
      <c r="N58" s="85"/>
    </row>
    <row r="59" spans="1:14" ht="30" customHeight="1" x14ac:dyDescent="0.25">
      <c r="A59" s="15">
        <v>470</v>
      </c>
      <c r="B59" s="90" t="s">
        <v>343</v>
      </c>
      <c r="C59" s="127">
        <f t="shared" ref="C59:G59" si="16">SUM(C60:C67)</f>
        <v>0</v>
      </c>
      <c r="D59" s="127">
        <f t="shared" si="16"/>
        <v>0</v>
      </c>
      <c r="E59" s="127">
        <f t="shared" si="16"/>
        <v>0</v>
      </c>
      <c r="F59" s="127">
        <f>SUM(F60:F66)</f>
        <v>0</v>
      </c>
      <c r="G59" s="127">
        <f t="shared" si="16"/>
        <v>0</v>
      </c>
      <c r="H59" s="127">
        <f>SUM(H60:H67)</f>
        <v>0</v>
      </c>
      <c r="I59" s="127">
        <f t="shared" ref="I59:J59" si="17">SUM(I60:I67)</f>
        <v>0</v>
      </c>
      <c r="J59" s="127">
        <f t="shared" si="17"/>
        <v>0</v>
      </c>
      <c r="K59" s="127">
        <f>SUM(K60:K67)</f>
        <v>0</v>
      </c>
      <c r="L59" s="127">
        <f>SUM(L60:L67)</f>
        <v>0</v>
      </c>
      <c r="M59" s="127">
        <f t="shared" ref="M59" si="18">SUM(M60:M67)</f>
        <v>0</v>
      </c>
      <c r="N59" s="127">
        <f>SUM(N60:N66)</f>
        <v>0</v>
      </c>
    </row>
    <row r="60" spans="1:14" x14ac:dyDescent="0.25">
      <c r="A60" s="15">
        <v>480</v>
      </c>
      <c r="B60" s="27" t="s">
        <v>344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x14ac:dyDescent="0.25">
      <c r="A61" s="15">
        <v>490</v>
      </c>
      <c r="B61" s="27" t="s">
        <v>326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</row>
    <row r="62" spans="1:14" x14ac:dyDescent="0.25">
      <c r="A62" s="15">
        <v>500</v>
      </c>
      <c r="B62" s="27" t="s">
        <v>327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4" x14ac:dyDescent="0.25">
      <c r="A63" s="15">
        <v>510</v>
      </c>
      <c r="B63" s="27" t="s">
        <v>338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x14ac:dyDescent="0.25">
      <c r="A64" s="15">
        <v>520</v>
      </c>
      <c r="B64" s="27" t="s">
        <v>329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</row>
    <row r="65" spans="1:14" x14ac:dyDescent="0.25">
      <c r="A65" s="15">
        <v>530</v>
      </c>
      <c r="B65" s="27" t="s">
        <v>339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x14ac:dyDescent="0.25">
      <c r="A66" s="15">
        <v>540</v>
      </c>
      <c r="B66" s="27" t="s">
        <v>331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x14ac:dyDescent="0.25">
      <c r="A67" s="15">
        <v>550</v>
      </c>
      <c r="B67" s="27" t="s">
        <v>332</v>
      </c>
      <c r="C67" s="129"/>
      <c r="D67" s="129"/>
      <c r="E67" s="129"/>
      <c r="F67" s="130"/>
      <c r="G67" s="129"/>
      <c r="H67" s="129"/>
      <c r="I67" s="129"/>
      <c r="J67" s="129"/>
      <c r="K67" s="129"/>
      <c r="L67" s="129"/>
      <c r="M67" s="129"/>
      <c r="N67" s="130"/>
    </row>
    <row r="68" spans="1:14" ht="29.25" customHeight="1" x14ac:dyDescent="0.25">
      <c r="A68" s="15">
        <v>560</v>
      </c>
      <c r="B68" s="90" t="s">
        <v>345</v>
      </c>
      <c r="C68" s="84">
        <f t="shared" ref="C68:G68" si="19">SUM(C69:C76)</f>
        <v>0</v>
      </c>
      <c r="D68" s="84">
        <f t="shared" si="19"/>
        <v>0</v>
      </c>
      <c r="E68" s="84">
        <f t="shared" si="19"/>
        <v>0</v>
      </c>
      <c r="F68" s="84">
        <f>SUM(F69:F75)</f>
        <v>0</v>
      </c>
      <c r="G68" s="84">
        <f t="shared" si="19"/>
        <v>0</v>
      </c>
      <c r="H68" s="84">
        <f>SUM(H69:H76)</f>
        <v>0</v>
      </c>
      <c r="I68" s="127">
        <f t="shared" ref="I68:J68" si="20">SUM(I69:I76)</f>
        <v>0</v>
      </c>
      <c r="J68" s="84">
        <f t="shared" si="20"/>
        <v>0</v>
      </c>
      <c r="K68" s="84">
        <f>SUM(K69:K76)</f>
        <v>0</v>
      </c>
      <c r="L68" s="84">
        <f>SUM(L69:L76)</f>
        <v>0</v>
      </c>
      <c r="M68" s="84">
        <f t="shared" ref="M68" si="21">SUM(M69:M76)</f>
        <v>0</v>
      </c>
      <c r="N68" s="84">
        <f>SUM(N69:N75)</f>
        <v>0</v>
      </c>
    </row>
    <row r="69" spans="1:14" x14ac:dyDescent="0.25">
      <c r="A69" s="15">
        <v>570</v>
      </c>
      <c r="B69" s="27" t="s">
        <v>334</v>
      </c>
      <c r="C69" s="62"/>
      <c r="D69" s="62"/>
      <c r="E69" s="62"/>
      <c r="F69" s="62"/>
      <c r="G69" s="62"/>
      <c r="H69" s="62"/>
      <c r="I69" s="128"/>
      <c r="J69" s="62"/>
      <c r="K69" s="62"/>
      <c r="L69" s="62"/>
      <c r="M69" s="62"/>
      <c r="N69" s="62"/>
    </row>
    <row r="70" spans="1:14" x14ac:dyDescent="0.25">
      <c r="A70" s="15">
        <v>580</v>
      </c>
      <c r="B70" s="27" t="s">
        <v>326</v>
      </c>
      <c r="C70" s="27"/>
      <c r="D70" s="27"/>
      <c r="E70" s="27"/>
      <c r="F70" s="27"/>
      <c r="G70" s="27"/>
      <c r="H70" s="27"/>
      <c r="I70" s="126"/>
      <c r="J70" s="27"/>
      <c r="K70" s="27"/>
      <c r="L70" s="27"/>
      <c r="M70" s="27"/>
      <c r="N70" s="27"/>
    </row>
    <row r="71" spans="1:14" x14ac:dyDescent="0.25">
      <c r="A71" s="15">
        <v>590</v>
      </c>
      <c r="B71" s="27" t="s">
        <v>327</v>
      </c>
      <c r="C71" s="27"/>
      <c r="D71" s="27"/>
      <c r="E71" s="27"/>
      <c r="F71" s="27"/>
      <c r="G71" s="27"/>
      <c r="H71" s="27"/>
      <c r="I71" s="126"/>
      <c r="J71" s="27"/>
      <c r="K71" s="27"/>
      <c r="L71" s="27"/>
      <c r="M71" s="27"/>
      <c r="N71" s="27"/>
    </row>
    <row r="72" spans="1:14" x14ac:dyDescent="0.25">
      <c r="A72" s="15">
        <v>600</v>
      </c>
      <c r="B72" s="27" t="s">
        <v>338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x14ac:dyDescent="0.25">
      <c r="A73" s="15">
        <v>610</v>
      </c>
      <c r="B73" s="27" t="s">
        <v>329</v>
      </c>
      <c r="C73" s="27"/>
      <c r="D73" s="27"/>
      <c r="E73" s="27"/>
      <c r="F73" s="27"/>
      <c r="G73" s="27"/>
      <c r="H73" s="27"/>
      <c r="I73" s="126"/>
      <c r="J73" s="27"/>
      <c r="K73" s="27"/>
      <c r="L73" s="27"/>
      <c r="M73" s="27"/>
      <c r="N73" s="27"/>
    </row>
    <row r="74" spans="1:14" x14ac:dyDescent="0.25">
      <c r="A74" s="15">
        <v>620</v>
      </c>
      <c r="B74" s="27" t="s">
        <v>346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</row>
    <row r="75" spans="1:14" x14ac:dyDescent="0.25">
      <c r="A75" s="15">
        <v>630</v>
      </c>
      <c r="B75" s="27" t="s">
        <v>331</v>
      </c>
      <c r="C75" s="27"/>
      <c r="D75" s="64"/>
      <c r="E75" s="27"/>
      <c r="F75" s="27"/>
      <c r="G75" s="27"/>
      <c r="H75" s="27"/>
      <c r="I75" s="126"/>
      <c r="J75" s="27"/>
      <c r="K75" s="27"/>
      <c r="L75" s="64"/>
      <c r="M75" s="27"/>
      <c r="N75" s="27"/>
    </row>
    <row r="76" spans="1:14" x14ac:dyDescent="0.25">
      <c r="A76" s="15">
        <v>640</v>
      </c>
      <c r="B76" s="27" t="s">
        <v>332</v>
      </c>
      <c r="C76" s="87"/>
      <c r="D76" s="22"/>
      <c r="E76" s="88"/>
      <c r="F76" s="85"/>
      <c r="G76" s="64"/>
      <c r="H76" s="64"/>
      <c r="I76" s="129"/>
      <c r="J76" s="64"/>
      <c r="K76" s="87"/>
      <c r="L76" s="22"/>
      <c r="M76" s="88"/>
      <c r="N76" s="85"/>
    </row>
    <row r="77" spans="1:14" x14ac:dyDescent="0.25">
      <c r="A77" s="15">
        <v>650</v>
      </c>
      <c r="B77" s="47" t="s">
        <v>347</v>
      </c>
      <c r="C77" s="84">
        <f>SUM(C78:C85)</f>
        <v>0</v>
      </c>
      <c r="D77" s="89"/>
      <c r="E77" s="84">
        <f>SUM(E78:E85)</f>
        <v>0</v>
      </c>
      <c r="F77" s="84">
        <f t="shared" ref="F77:G77" si="22">SUM(F78:F84)</f>
        <v>0</v>
      </c>
      <c r="G77" s="84">
        <f t="shared" si="22"/>
        <v>0</v>
      </c>
      <c r="H77" s="84">
        <f>SUM(H78:H84)</f>
        <v>0</v>
      </c>
      <c r="I77" s="127">
        <f t="shared" ref="I77" si="23">SUM(I78:I84)</f>
        <v>0</v>
      </c>
      <c r="J77" s="84">
        <f>SUM(J78:J84)</f>
        <v>0</v>
      </c>
      <c r="K77" s="84">
        <f>SUM(K78:K84)</f>
        <v>0</v>
      </c>
      <c r="L77" s="89"/>
      <c r="M77" s="84">
        <f>SUM(M78:M84)</f>
        <v>0</v>
      </c>
      <c r="N77" s="84">
        <f>SUM(N78:N84)</f>
        <v>0</v>
      </c>
    </row>
    <row r="78" spans="1:14" x14ac:dyDescent="0.25">
      <c r="A78" s="15">
        <v>660</v>
      </c>
      <c r="B78" s="27" t="s">
        <v>334</v>
      </c>
      <c r="C78" s="62"/>
      <c r="D78" s="89"/>
      <c r="E78" s="62"/>
      <c r="F78" s="62"/>
      <c r="G78" s="62"/>
      <c r="H78" s="62"/>
      <c r="I78" s="128"/>
      <c r="J78" s="62"/>
      <c r="K78" s="62"/>
      <c r="L78" s="89"/>
      <c r="M78" s="62"/>
      <c r="N78" s="62"/>
    </row>
    <row r="79" spans="1:14" x14ac:dyDescent="0.25">
      <c r="A79" s="15">
        <v>670</v>
      </c>
      <c r="B79" s="27" t="s">
        <v>348</v>
      </c>
      <c r="C79" s="27"/>
      <c r="D79" s="26"/>
      <c r="E79" s="27"/>
      <c r="F79" s="27"/>
      <c r="G79" s="27"/>
      <c r="H79" s="27"/>
      <c r="I79" s="126"/>
      <c r="J79" s="27"/>
      <c r="K79" s="27"/>
      <c r="L79" s="26"/>
      <c r="M79" s="27"/>
      <c r="N79" s="27"/>
    </row>
    <row r="80" spans="1:14" x14ac:dyDescent="0.25">
      <c r="A80" s="15">
        <v>680</v>
      </c>
      <c r="B80" s="27" t="s">
        <v>327</v>
      </c>
      <c r="C80" s="27"/>
      <c r="D80" s="26"/>
      <c r="E80" s="27"/>
      <c r="F80" s="27"/>
      <c r="G80" s="27"/>
      <c r="H80" s="27"/>
      <c r="I80" s="126"/>
      <c r="J80" s="27"/>
      <c r="K80" s="27"/>
      <c r="L80" s="26"/>
      <c r="M80" s="27"/>
      <c r="N80" s="27"/>
    </row>
    <row r="81" spans="1:14" x14ac:dyDescent="0.25">
      <c r="A81" s="15">
        <v>690</v>
      </c>
      <c r="B81" s="27" t="s">
        <v>338</v>
      </c>
      <c r="C81" s="126"/>
      <c r="D81" s="131"/>
      <c r="E81" s="126"/>
      <c r="F81" s="126"/>
      <c r="G81" s="126"/>
      <c r="H81" s="126"/>
      <c r="I81" s="126"/>
      <c r="J81" s="126"/>
      <c r="K81" s="126"/>
      <c r="L81" s="131"/>
      <c r="M81" s="126"/>
      <c r="N81" s="126"/>
    </row>
    <row r="82" spans="1:14" x14ac:dyDescent="0.25">
      <c r="A82" s="15">
        <v>700</v>
      </c>
      <c r="B82" s="27" t="s">
        <v>349</v>
      </c>
      <c r="C82" s="27"/>
      <c r="D82" s="26"/>
      <c r="E82" s="27"/>
      <c r="F82" s="27"/>
      <c r="G82" s="27"/>
      <c r="H82" s="27"/>
      <c r="I82" s="126"/>
      <c r="J82" s="27"/>
      <c r="K82" s="27"/>
      <c r="L82" s="26"/>
      <c r="M82" s="27"/>
      <c r="N82" s="27"/>
    </row>
    <row r="83" spans="1:14" x14ac:dyDescent="0.25">
      <c r="A83" s="15">
        <v>710</v>
      </c>
      <c r="B83" s="27" t="s">
        <v>350</v>
      </c>
      <c r="C83" s="126"/>
      <c r="D83" s="131"/>
      <c r="E83" s="126"/>
      <c r="F83" s="126"/>
      <c r="G83" s="126"/>
      <c r="H83" s="126"/>
      <c r="I83" s="126"/>
      <c r="J83" s="126"/>
      <c r="K83" s="126"/>
      <c r="L83" s="131"/>
      <c r="M83" s="126"/>
      <c r="N83" s="126"/>
    </row>
    <row r="84" spans="1:14" x14ac:dyDescent="0.25">
      <c r="A84" s="15">
        <v>720</v>
      </c>
      <c r="B84" s="27" t="s">
        <v>331</v>
      </c>
      <c r="C84" s="27"/>
      <c r="D84" s="26"/>
      <c r="E84" s="27"/>
      <c r="F84" s="27"/>
      <c r="G84" s="27"/>
      <c r="H84" s="27"/>
      <c r="I84" s="126"/>
      <c r="J84" s="27"/>
      <c r="K84" s="27"/>
      <c r="L84" s="26"/>
      <c r="M84" s="27"/>
      <c r="N84" s="27"/>
    </row>
    <row r="85" spans="1:14" x14ac:dyDescent="0.25">
      <c r="A85" s="15">
        <v>730</v>
      </c>
      <c r="B85" s="27" t="s">
        <v>332</v>
      </c>
      <c r="C85" s="27"/>
      <c r="D85" s="26"/>
      <c r="E85" s="27"/>
      <c r="F85" s="26"/>
      <c r="G85" s="26"/>
      <c r="H85" s="26"/>
      <c r="I85" s="126"/>
      <c r="J85" s="26"/>
      <c r="K85" s="26"/>
      <c r="L85" s="26"/>
      <c r="M85" s="26"/>
      <c r="N85" s="26"/>
    </row>
    <row r="86" spans="1:14" x14ac:dyDescent="0.25">
      <c r="A86" s="169" t="s">
        <v>351</v>
      </c>
      <c r="B86" s="170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</row>
    <row r="87" spans="1:14" x14ac:dyDescent="0.25">
      <c r="A87" s="15">
        <v>740</v>
      </c>
      <c r="B87" s="27" t="s">
        <v>352</v>
      </c>
      <c r="C87" s="27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25">
      <c r="A88" s="15">
        <v>750</v>
      </c>
      <c r="B88" s="27" t="s">
        <v>353</v>
      </c>
      <c r="C88" s="27"/>
      <c r="D88" s="26"/>
      <c r="E88" s="27"/>
      <c r="F88" s="26"/>
      <c r="G88" s="27"/>
      <c r="H88" s="27"/>
      <c r="I88" s="126"/>
      <c r="J88" s="27"/>
      <c r="K88" s="26"/>
      <c r="L88" s="26"/>
      <c r="M88" s="26"/>
      <c r="N88" s="26"/>
    </row>
    <row r="89" spans="1:14" x14ac:dyDescent="0.25">
      <c r="A89" s="15">
        <v>760</v>
      </c>
      <c r="B89" s="27" t="s">
        <v>354</v>
      </c>
      <c r="C89" s="126"/>
      <c r="D89" s="131"/>
      <c r="E89" s="126"/>
      <c r="F89" s="131"/>
      <c r="G89" s="131"/>
      <c r="H89" s="131"/>
      <c r="I89" s="131"/>
      <c r="J89" s="131"/>
      <c r="K89" s="131"/>
      <c r="L89" s="131"/>
      <c r="M89" s="131"/>
      <c r="N89" s="131"/>
    </row>
    <row r="91" spans="1:14" s="1" customFormat="1" ht="12.75" x14ac:dyDescent="0.2">
      <c r="B91" s="76" t="s">
        <v>87</v>
      </c>
      <c r="C91" s="83"/>
    </row>
    <row r="92" spans="1:14" s="1" customFormat="1" ht="12.75" x14ac:dyDescent="0.2">
      <c r="B92" s="77" t="s">
        <v>88</v>
      </c>
      <c r="C92" s="83"/>
    </row>
    <row r="93" spans="1:14" s="1" customFormat="1" ht="12.75" x14ac:dyDescent="0.2">
      <c r="B93" s="78"/>
    </row>
    <row r="94" spans="1:14" s="1" customFormat="1" ht="12.75" x14ac:dyDescent="0.2">
      <c r="B94" s="76" t="s">
        <v>87</v>
      </c>
      <c r="C94" s="83"/>
    </row>
    <row r="95" spans="1:14" s="1" customFormat="1" ht="12.75" x14ac:dyDescent="0.2">
      <c r="B95" s="79" t="s">
        <v>88</v>
      </c>
      <c r="C95" s="83"/>
    </row>
  </sheetData>
  <sheetProtection formatCells="0" formatColumns="0" formatRows="0" insertColumns="0" insertRows="0" insertHyperlinks="0" deleteColumns="0" deleteRows="0" sort="0" autoFilter="0" pivotTables="0"/>
  <mergeCells count="21">
    <mergeCell ref="D6:E6"/>
    <mergeCell ref="H6:I6"/>
    <mergeCell ref="A4:B4"/>
    <mergeCell ref="C4:E4"/>
    <mergeCell ref="H4:I4"/>
    <mergeCell ref="D5:E5"/>
    <mergeCell ref="H5:I5"/>
    <mergeCell ref="I10:I11"/>
    <mergeCell ref="J10:J11"/>
    <mergeCell ref="K10:N10"/>
    <mergeCell ref="A86:N86"/>
    <mergeCell ref="D7:E7"/>
    <mergeCell ref="H7:I7"/>
    <mergeCell ref="D8:E8"/>
    <mergeCell ref="A10:B11"/>
    <mergeCell ref="C10:C11"/>
    <mergeCell ref="D10:D11"/>
    <mergeCell ref="E10:E11"/>
    <mergeCell ref="F10:F11"/>
    <mergeCell ref="G10:G11"/>
    <mergeCell ref="H10:H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zoomScale="80" zoomScaleNormal="80" workbookViewId="0">
      <selection activeCell="B39" sqref="B39:C39"/>
    </sheetView>
  </sheetViews>
  <sheetFormatPr defaultColWidth="9.140625" defaultRowHeight="15" x14ac:dyDescent="0.25"/>
  <cols>
    <col min="1" max="1" width="8.7109375" style="91" customWidth="1"/>
    <col min="2" max="2" width="116" style="91" customWidth="1"/>
    <col min="3" max="3" width="56.42578125" style="91" customWidth="1"/>
    <col min="4" max="4" width="12.7109375" style="91" customWidth="1"/>
    <col min="5" max="5" width="10.85546875" style="91" customWidth="1"/>
    <col min="6" max="6" width="11" style="91" customWidth="1"/>
    <col min="7" max="16384" width="9.140625" style="91"/>
  </cols>
  <sheetData>
    <row r="1" spans="1:10" x14ac:dyDescent="0.25">
      <c r="A1" s="1"/>
      <c r="B1" s="1"/>
      <c r="C1" s="1"/>
      <c r="D1" s="1"/>
    </row>
    <row r="2" spans="1:10" s="5" customFormat="1" x14ac:dyDescent="0.25">
      <c r="A2" s="1"/>
      <c r="B2" s="2" t="s">
        <v>0</v>
      </c>
      <c r="C2" s="2"/>
      <c r="D2" s="3" t="s">
        <v>1</v>
      </c>
      <c r="E2" s="4"/>
    </row>
    <row r="3" spans="1:10" s="5" customFormat="1" x14ac:dyDescent="0.25">
      <c r="A3" s="1"/>
      <c r="B3" s="1"/>
      <c r="C3" s="1"/>
      <c r="D3" s="1"/>
      <c r="E3" s="4"/>
    </row>
    <row r="4" spans="1:10" s="5" customFormat="1" x14ac:dyDescent="0.25">
      <c r="A4" s="174" t="s">
        <v>89</v>
      </c>
      <c r="B4" s="175"/>
      <c r="C4" s="176"/>
      <c r="D4" s="177" t="s">
        <v>90</v>
      </c>
      <c r="E4" s="177"/>
      <c r="F4" s="177"/>
      <c r="G4" s="6"/>
      <c r="H4" s="7"/>
      <c r="I4" s="82"/>
      <c r="J4" s="82"/>
    </row>
    <row r="5" spans="1:10" s="1" customFormat="1" ht="12.75" x14ac:dyDescent="0.2">
      <c r="A5" s="8" t="s">
        <v>4</v>
      </c>
      <c r="B5" s="178"/>
      <c r="C5" s="179"/>
      <c r="D5" s="9" t="s">
        <v>5</v>
      </c>
      <c r="E5" s="180"/>
      <c r="F5" s="180"/>
      <c r="G5" s="10"/>
      <c r="H5" s="11"/>
      <c r="I5" s="83"/>
      <c r="J5" s="83"/>
    </row>
    <row r="6" spans="1:10" s="1" customFormat="1" ht="12.75" x14ac:dyDescent="0.2">
      <c r="A6" s="8" t="s">
        <v>6</v>
      </c>
      <c r="B6" s="178"/>
      <c r="C6" s="179"/>
      <c r="D6" s="12" t="s">
        <v>7</v>
      </c>
      <c r="E6" s="180"/>
      <c r="F6" s="180"/>
      <c r="G6" s="10"/>
      <c r="H6" s="11"/>
      <c r="I6" s="83"/>
      <c r="J6" s="83"/>
    </row>
    <row r="7" spans="1:10" s="1" customFormat="1" ht="12.75" x14ac:dyDescent="0.2">
      <c r="A7" s="8" t="s">
        <v>8</v>
      </c>
      <c r="B7" s="178"/>
      <c r="C7" s="179"/>
      <c r="D7" s="12" t="s">
        <v>9</v>
      </c>
      <c r="E7" s="180"/>
      <c r="F7" s="180"/>
      <c r="G7" s="10"/>
      <c r="H7" s="11"/>
      <c r="I7" s="83"/>
      <c r="J7" s="83"/>
    </row>
    <row r="8" spans="1:10" s="13" customFormat="1" x14ac:dyDescent="0.25">
      <c r="D8" s="12" t="s">
        <v>10</v>
      </c>
      <c r="E8" s="178"/>
      <c r="F8" s="179"/>
    </row>
    <row r="9" spans="1:10" s="13" customFormat="1" x14ac:dyDescent="0.25">
      <c r="A9" s="13" t="s">
        <v>91</v>
      </c>
    </row>
    <row r="10" spans="1:10" ht="57" customHeight="1" x14ac:dyDescent="0.25">
      <c r="A10" s="181" t="s">
        <v>92</v>
      </c>
      <c r="B10" s="182"/>
      <c r="C10" s="183"/>
      <c r="D10" s="35" t="s">
        <v>13</v>
      </c>
      <c r="E10" s="35" t="s">
        <v>14</v>
      </c>
      <c r="F10" s="35" t="s">
        <v>15</v>
      </c>
    </row>
    <row r="11" spans="1:10" ht="15.75" customHeight="1" x14ac:dyDescent="0.25">
      <c r="A11" s="184"/>
      <c r="B11" s="185"/>
      <c r="C11" s="186"/>
      <c r="D11" s="15" t="s">
        <v>16</v>
      </c>
      <c r="E11" s="15" t="s">
        <v>17</v>
      </c>
      <c r="F11" s="15" t="s">
        <v>18</v>
      </c>
    </row>
    <row r="12" spans="1:10" x14ac:dyDescent="0.25">
      <c r="A12" s="15" t="s">
        <v>16</v>
      </c>
      <c r="B12" s="172" t="s">
        <v>19</v>
      </c>
      <c r="C12" s="189"/>
      <c r="D12" s="16">
        <f>SUM(D13,D33)</f>
        <v>0</v>
      </c>
      <c r="E12" s="17"/>
      <c r="F12" s="16">
        <f>SUM(F13,F33)</f>
        <v>0</v>
      </c>
    </row>
    <row r="13" spans="1:10" x14ac:dyDescent="0.25">
      <c r="A13" s="15" t="s">
        <v>20</v>
      </c>
      <c r="B13" s="172" t="s">
        <v>21</v>
      </c>
      <c r="C13" s="189"/>
      <c r="D13" s="16">
        <f>SUM(D14,D29)</f>
        <v>0</v>
      </c>
      <c r="E13" s="17"/>
      <c r="F13" s="16">
        <f>SUM(F14,F29)</f>
        <v>0</v>
      </c>
    </row>
    <row r="14" spans="1:10" x14ac:dyDescent="0.25">
      <c r="A14" s="15" t="s">
        <v>17</v>
      </c>
      <c r="B14" s="172" t="s">
        <v>22</v>
      </c>
      <c r="C14" s="189"/>
      <c r="D14" s="16">
        <f>SUM(D15:D25)</f>
        <v>0</v>
      </c>
      <c r="E14" s="17"/>
      <c r="F14" s="16">
        <f>SUM(F15:F25)</f>
        <v>0</v>
      </c>
    </row>
    <row r="15" spans="1:10" x14ac:dyDescent="0.25">
      <c r="A15" s="15" t="s">
        <v>18</v>
      </c>
      <c r="B15" s="164" t="s">
        <v>23</v>
      </c>
      <c r="C15" s="165"/>
      <c r="D15" s="19"/>
      <c r="E15" s="20">
        <v>1</v>
      </c>
      <c r="F15" s="19">
        <f>+D15*E15</f>
        <v>0</v>
      </c>
    </row>
    <row r="16" spans="1:10" x14ac:dyDescent="0.25">
      <c r="A16" s="15" t="s">
        <v>24</v>
      </c>
      <c r="B16" s="164" t="s">
        <v>25</v>
      </c>
      <c r="C16" s="165"/>
      <c r="D16" s="19"/>
      <c r="E16" s="20">
        <v>1</v>
      </c>
      <c r="F16" s="19">
        <f t="shared" ref="F16:F25" si="0">+D16*E16</f>
        <v>0</v>
      </c>
    </row>
    <row r="17" spans="1:6" x14ac:dyDescent="0.25">
      <c r="A17" s="15" t="s">
        <v>26</v>
      </c>
      <c r="B17" s="164" t="s">
        <v>27</v>
      </c>
      <c r="C17" s="165"/>
      <c r="D17" s="19"/>
      <c r="E17" s="20">
        <v>1</v>
      </c>
      <c r="F17" s="19">
        <f t="shared" si="0"/>
        <v>0</v>
      </c>
    </row>
    <row r="18" spans="1:6" x14ac:dyDescent="0.25">
      <c r="A18" s="15" t="s">
        <v>28</v>
      </c>
      <c r="B18" s="164" t="s">
        <v>29</v>
      </c>
      <c r="C18" s="165"/>
      <c r="D18" s="19"/>
      <c r="E18" s="20">
        <v>1</v>
      </c>
      <c r="F18" s="19">
        <f t="shared" si="0"/>
        <v>0</v>
      </c>
    </row>
    <row r="19" spans="1:6" x14ac:dyDescent="0.25">
      <c r="A19" s="15" t="s">
        <v>30</v>
      </c>
      <c r="B19" s="164" t="s">
        <v>31</v>
      </c>
      <c r="C19" s="165"/>
      <c r="D19" s="19"/>
      <c r="E19" s="20">
        <v>1</v>
      </c>
      <c r="F19" s="19">
        <f t="shared" si="0"/>
        <v>0</v>
      </c>
    </row>
    <row r="20" spans="1:6" x14ac:dyDescent="0.25">
      <c r="A20" s="15" t="s">
        <v>32</v>
      </c>
      <c r="B20" s="164" t="s">
        <v>33</v>
      </c>
      <c r="C20" s="165"/>
      <c r="D20" s="19"/>
      <c r="E20" s="20">
        <v>1</v>
      </c>
      <c r="F20" s="19">
        <f t="shared" si="0"/>
        <v>0</v>
      </c>
    </row>
    <row r="21" spans="1:6" x14ac:dyDescent="0.25">
      <c r="A21" s="15">
        <v>100</v>
      </c>
      <c r="B21" s="164" t="s">
        <v>34</v>
      </c>
      <c r="C21" s="165"/>
      <c r="D21" s="19"/>
      <c r="E21" s="20">
        <v>1</v>
      </c>
      <c r="F21" s="19">
        <f t="shared" si="0"/>
        <v>0</v>
      </c>
    </row>
    <row r="22" spans="1:6" x14ac:dyDescent="0.25">
      <c r="A22" s="15">
        <v>110</v>
      </c>
      <c r="B22" s="164" t="s">
        <v>35</v>
      </c>
      <c r="C22" s="165"/>
      <c r="D22" s="19"/>
      <c r="E22" s="20">
        <v>1</v>
      </c>
      <c r="F22" s="19">
        <f>+D22*E22</f>
        <v>0</v>
      </c>
    </row>
    <row r="23" spans="1:6" x14ac:dyDescent="0.25">
      <c r="A23" s="15">
        <v>120</v>
      </c>
      <c r="B23" s="164" t="s">
        <v>36</v>
      </c>
      <c r="C23" s="165"/>
      <c r="D23" s="19"/>
      <c r="E23" s="20">
        <v>1</v>
      </c>
      <c r="F23" s="19">
        <f t="shared" si="0"/>
        <v>0</v>
      </c>
    </row>
    <row r="24" spans="1:6" x14ac:dyDescent="0.25">
      <c r="A24" s="15">
        <v>130</v>
      </c>
      <c r="B24" s="164" t="s">
        <v>37</v>
      </c>
      <c r="C24" s="165"/>
      <c r="D24" s="19"/>
      <c r="E24" s="20">
        <v>1</v>
      </c>
      <c r="F24" s="19">
        <f t="shared" si="0"/>
        <v>0</v>
      </c>
    </row>
    <row r="25" spans="1:6" x14ac:dyDescent="0.25">
      <c r="A25" s="15">
        <v>140</v>
      </c>
      <c r="B25" s="164" t="s">
        <v>38</v>
      </c>
      <c r="C25" s="165"/>
      <c r="D25" s="19"/>
      <c r="E25" s="20">
        <v>0.95</v>
      </c>
      <c r="F25" s="19">
        <f t="shared" si="0"/>
        <v>0</v>
      </c>
    </row>
    <row r="26" spans="1:6" x14ac:dyDescent="0.25">
      <c r="A26" s="15">
        <v>150</v>
      </c>
      <c r="B26" s="164" t="s">
        <v>39</v>
      </c>
      <c r="C26" s="165"/>
      <c r="D26" s="17"/>
      <c r="E26" s="17"/>
      <c r="F26" s="17"/>
    </row>
    <row r="27" spans="1:6" x14ac:dyDescent="0.25">
      <c r="A27" s="15">
        <v>160</v>
      </c>
      <c r="B27" s="164" t="s">
        <v>40</v>
      </c>
      <c r="C27" s="165"/>
      <c r="D27" s="17"/>
      <c r="E27" s="17"/>
      <c r="F27" s="17"/>
    </row>
    <row r="28" spans="1:6" x14ac:dyDescent="0.25">
      <c r="A28" s="15">
        <v>170</v>
      </c>
      <c r="B28" s="164" t="s">
        <v>41</v>
      </c>
      <c r="C28" s="165"/>
      <c r="D28" s="17"/>
      <c r="E28" s="17"/>
      <c r="F28" s="17"/>
    </row>
    <row r="29" spans="1:6" x14ac:dyDescent="0.25">
      <c r="A29" s="15">
        <v>180</v>
      </c>
      <c r="B29" s="172" t="s">
        <v>42</v>
      </c>
      <c r="C29" s="189"/>
      <c r="D29" s="21">
        <f>SUM(D30:D31)</f>
        <v>0</v>
      </c>
      <c r="E29" s="17"/>
      <c r="F29" s="21">
        <f>SUM(F30:F31)</f>
        <v>0</v>
      </c>
    </row>
    <row r="30" spans="1:6" x14ac:dyDescent="0.25">
      <c r="A30" s="15">
        <v>190</v>
      </c>
      <c r="B30" s="164" t="s">
        <v>43</v>
      </c>
      <c r="C30" s="165"/>
      <c r="D30" s="22"/>
      <c r="E30" s="22">
        <v>0.93</v>
      </c>
      <c r="F30" s="19">
        <f>+D30*E30</f>
        <v>0</v>
      </c>
    </row>
    <row r="31" spans="1:6" x14ac:dyDescent="0.25">
      <c r="A31" s="15">
        <v>200</v>
      </c>
      <c r="B31" s="164" t="s">
        <v>44</v>
      </c>
      <c r="C31" s="165"/>
      <c r="D31" s="22"/>
      <c r="E31" s="22">
        <v>0.88</v>
      </c>
      <c r="F31" s="19">
        <f t="shared" ref="F31" si="1">+D31*E31</f>
        <v>0</v>
      </c>
    </row>
    <row r="32" spans="1:6" x14ac:dyDescent="0.25">
      <c r="A32" s="15">
        <v>210</v>
      </c>
      <c r="B32" s="164" t="s">
        <v>45</v>
      </c>
      <c r="C32" s="165"/>
      <c r="D32" s="17"/>
      <c r="E32" s="17"/>
      <c r="F32" s="17"/>
    </row>
    <row r="33" spans="1:6" x14ac:dyDescent="0.25">
      <c r="A33" s="15">
        <v>220</v>
      </c>
      <c r="B33" s="172" t="s">
        <v>46</v>
      </c>
      <c r="C33" s="189"/>
      <c r="D33" s="21">
        <f>SUM(D34,D42)</f>
        <v>0</v>
      </c>
      <c r="E33" s="17"/>
      <c r="F33" s="23">
        <f>SUM(F34,F42)</f>
        <v>0</v>
      </c>
    </row>
    <row r="34" spans="1:6" x14ac:dyDescent="0.25">
      <c r="A34" s="15">
        <v>230</v>
      </c>
      <c r="B34" s="172" t="s">
        <v>47</v>
      </c>
      <c r="C34" s="189"/>
      <c r="D34" s="21">
        <f>SUM(D35:D40)</f>
        <v>0</v>
      </c>
      <c r="E34" s="17"/>
      <c r="F34" s="21">
        <f>SUM(F35:F40)</f>
        <v>0</v>
      </c>
    </row>
    <row r="35" spans="1:6" x14ac:dyDescent="0.25">
      <c r="A35" s="15">
        <v>240</v>
      </c>
      <c r="B35" s="164" t="s">
        <v>48</v>
      </c>
      <c r="C35" s="165"/>
      <c r="D35" s="22"/>
      <c r="E35" s="24">
        <v>0.85</v>
      </c>
      <c r="F35" s="19">
        <f t="shared" ref="F35:F40" si="2">+D35*E35</f>
        <v>0</v>
      </c>
    </row>
    <row r="36" spans="1:6" x14ac:dyDescent="0.25">
      <c r="A36" s="15">
        <v>250</v>
      </c>
      <c r="B36" s="164" t="s">
        <v>49</v>
      </c>
      <c r="C36" s="165"/>
      <c r="D36" s="22"/>
      <c r="E36" s="24">
        <v>0.85</v>
      </c>
      <c r="F36" s="19">
        <f t="shared" si="2"/>
        <v>0</v>
      </c>
    </row>
    <row r="37" spans="1:6" x14ac:dyDescent="0.25">
      <c r="A37" s="15">
        <v>260</v>
      </c>
      <c r="B37" s="164" t="s">
        <v>50</v>
      </c>
      <c r="C37" s="165"/>
      <c r="D37" s="22"/>
      <c r="E37" s="24">
        <v>0.85</v>
      </c>
      <c r="F37" s="19">
        <f t="shared" si="2"/>
        <v>0</v>
      </c>
    </row>
    <row r="38" spans="1:6" x14ac:dyDescent="0.25">
      <c r="A38" s="15">
        <v>270</v>
      </c>
      <c r="B38" s="164" t="s">
        <v>51</v>
      </c>
      <c r="C38" s="165"/>
      <c r="D38" s="22"/>
      <c r="E38" s="24">
        <v>0.85</v>
      </c>
      <c r="F38" s="19">
        <f t="shared" si="2"/>
        <v>0</v>
      </c>
    </row>
    <row r="39" spans="1:6" x14ac:dyDescent="0.25">
      <c r="A39" s="15">
        <v>280</v>
      </c>
      <c r="B39" s="164" t="s">
        <v>52</v>
      </c>
      <c r="C39" s="165"/>
      <c r="D39" s="22"/>
      <c r="E39" s="24">
        <v>0.85</v>
      </c>
      <c r="F39" s="19">
        <f t="shared" si="2"/>
        <v>0</v>
      </c>
    </row>
    <row r="40" spans="1:6" x14ac:dyDescent="0.25">
      <c r="A40" s="15">
        <v>290</v>
      </c>
      <c r="B40" s="164" t="s">
        <v>53</v>
      </c>
      <c r="C40" s="165"/>
      <c r="D40" s="22"/>
      <c r="E40" s="24">
        <v>0.8</v>
      </c>
      <c r="F40" s="19">
        <f t="shared" si="2"/>
        <v>0</v>
      </c>
    </row>
    <row r="41" spans="1:6" x14ac:dyDescent="0.25">
      <c r="A41" s="15">
        <v>300</v>
      </c>
      <c r="B41" s="164" t="s">
        <v>54</v>
      </c>
      <c r="C41" s="165"/>
      <c r="D41" s="17"/>
      <c r="E41" s="17"/>
      <c r="F41" s="17"/>
    </row>
    <row r="42" spans="1:6" x14ac:dyDescent="0.25">
      <c r="A42" s="15">
        <v>310</v>
      </c>
      <c r="B42" s="172" t="s">
        <v>55</v>
      </c>
      <c r="C42" s="189"/>
      <c r="D42" s="25">
        <f>+D45+D47+D48+D49+D50+D55</f>
        <v>0</v>
      </c>
      <c r="E42" s="17"/>
      <c r="F42" s="25">
        <f>+F45+F47+F48+F49+F50+F55</f>
        <v>0</v>
      </c>
    </row>
    <row r="43" spans="1:6" x14ac:dyDescent="0.25">
      <c r="A43" s="15">
        <v>320</v>
      </c>
      <c r="B43" s="164" t="s">
        <v>56</v>
      </c>
      <c r="C43" s="165"/>
      <c r="D43" s="153">
        <f>(D18+D24+D30+D36)-MIN(D18+D24+D30+D36,D42)</f>
        <v>0</v>
      </c>
      <c r="E43" s="17"/>
      <c r="F43" s="17"/>
    </row>
    <row r="44" spans="1:6" x14ac:dyDescent="0.25">
      <c r="A44" s="15">
        <v>330</v>
      </c>
      <c r="B44" s="164" t="s">
        <v>57</v>
      </c>
      <c r="C44" s="165"/>
      <c r="D44" s="17"/>
      <c r="E44" s="17"/>
      <c r="F44" s="17"/>
    </row>
    <row r="45" spans="1:6" x14ac:dyDescent="0.25">
      <c r="A45" s="15">
        <v>340</v>
      </c>
      <c r="B45" s="164" t="s">
        <v>58</v>
      </c>
      <c r="C45" s="165"/>
      <c r="D45" s="22"/>
      <c r="E45" s="24">
        <v>0.7</v>
      </c>
      <c r="F45" s="19">
        <f t="shared" ref="F45:F50" si="3">+D45*E45</f>
        <v>0</v>
      </c>
    </row>
    <row r="46" spans="1:6" x14ac:dyDescent="0.25">
      <c r="A46" s="15">
        <v>350</v>
      </c>
      <c r="B46" s="164" t="s">
        <v>59</v>
      </c>
      <c r="C46" s="165"/>
      <c r="D46" s="17"/>
      <c r="E46" s="17"/>
      <c r="F46" s="17"/>
    </row>
    <row r="47" spans="1:6" x14ac:dyDescent="0.25">
      <c r="A47" s="15">
        <v>360</v>
      </c>
      <c r="B47" s="164" t="s">
        <v>60</v>
      </c>
      <c r="C47" s="165"/>
      <c r="D47" s="19"/>
      <c r="E47" s="24">
        <v>0.5</v>
      </c>
      <c r="F47" s="19">
        <f t="shared" si="3"/>
        <v>0</v>
      </c>
    </row>
    <row r="48" spans="1:6" x14ac:dyDescent="0.25">
      <c r="A48" s="15">
        <v>370</v>
      </c>
      <c r="B48" s="164" t="s">
        <v>61</v>
      </c>
      <c r="C48" s="165"/>
      <c r="D48" s="22"/>
      <c r="E48" s="24">
        <v>0.5</v>
      </c>
      <c r="F48" s="19">
        <f t="shared" si="3"/>
        <v>0</v>
      </c>
    </row>
    <row r="49" spans="1:6" x14ac:dyDescent="0.25">
      <c r="A49" s="15">
        <v>380</v>
      </c>
      <c r="B49" s="164" t="s">
        <v>62</v>
      </c>
      <c r="C49" s="165"/>
      <c r="D49" s="22"/>
      <c r="E49" s="24">
        <v>0.5</v>
      </c>
      <c r="F49" s="19">
        <f t="shared" si="3"/>
        <v>0</v>
      </c>
    </row>
    <row r="50" spans="1:6" x14ac:dyDescent="0.25">
      <c r="A50" s="15">
        <v>390</v>
      </c>
      <c r="B50" s="164" t="s">
        <v>63</v>
      </c>
      <c r="C50" s="165"/>
      <c r="D50" s="22"/>
      <c r="E50" s="24">
        <v>0.5</v>
      </c>
      <c r="F50" s="19">
        <f t="shared" si="3"/>
        <v>0</v>
      </c>
    </row>
    <row r="51" spans="1:6" x14ac:dyDescent="0.25">
      <c r="A51" s="15">
        <v>400</v>
      </c>
      <c r="B51" s="164" t="s">
        <v>64</v>
      </c>
      <c r="C51" s="165"/>
      <c r="D51" s="17"/>
      <c r="E51" s="17"/>
      <c r="F51" s="17"/>
    </row>
    <row r="52" spans="1:6" x14ac:dyDescent="0.25">
      <c r="A52" s="15">
        <v>410</v>
      </c>
      <c r="B52" s="164" t="s">
        <v>65</v>
      </c>
      <c r="C52" s="165"/>
      <c r="D52" s="17"/>
      <c r="E52" s="17"/>
      <c r="F52" s="17"/>
    </row>
    <row r="53" spans="1:6" x14ac:dyDescent="0.25">
      <c r="A53" s="15">
        <v>420</v>
      </c>
      <c r="B53" s="164" t="s">
        <v>66</v>
      </c>
      <c r="C53" s="165"/>
      <c r="D53" s="17"/>
      <c r="E53" s="17"/>
      <c r="F53" s="17"/>
    </row>
    <row r="54" spans="1:6" x14ac:dyDescent="0.25">
      <c r="A54" s="15">
        <v>430</v>
      </c>
      <c r="B54" s="164" t="s">
        <v>67</v>
      </c>
      <c r="C54" s="165"/>
      <c r="D54" s="17"/>
      <c r="E54" s="17"/>
      <c r="F54" s="17"/>
    </row>
    <row r="55" spans="1:6" ht="30" customHeight="1" x14ac:dyDescent="0.25">
      <c r="A55" s="15">
        <v>440</v>
      </c>
      <c r="B55" s="167" t="s">
        <v>68</v>
      </c>
      <c r="C55" s="187"/>
      <c r="D55" s="22"/>
      <c r="E55" s="22">
        <v>0.45</v>
      </c>
      <c r="F55" s="19">
        <f t="shared" ref="F55" si="4">+D55*E55</f>
        <v>0</v>
      </c>
    </row>
    <row r="56" spans="1:6" x14ac:dyDescent="0.25">
      <c r="A56" s="15">
        <v>450</v>
      </c>
      <c r="B56" s="164" t="s">
        <v>69</v>
      </c>
      <c r="C56" s="165"/>
      <c r="D56" s="17"/>
      <c r="E56" s="17"/>
      <c r="F56" s="17"/>
    </row>
    <row r="57" spans="1:6" x14ac:dyDescent="0.25">
      <c r="A57" s="15">
        <v>460</v>
      </c>
      <c r="B57" s="164" t="s">
        <v>70</v>
      </c>
      <c r="C57" s="165"/>
      <c r="D57" s="17"/>
      <c r="E57" s="17"/>
      <c r="F57" s="17"/>
    </row>
    <row r="58" spans="1:6" x14ac:dyDescent="0.25">
      <c r="A58" s="15">
        <v>470</v>
      </c>
      <c r="B58" s="164" t="s">
        <v>71</v>
      </c>
      <c r="C58" s="165"/>
      <c r="D58" s="17"/>
      <c r="E58" s="17"/>
      <c r="F58" s="17"/>
    </row>
    <row r="59" spans="1:6" x14ac:dyDescent="0.25">
      <c r="A59" s="169" t="s">
        <v>72</v>
      </c>
      <c r="B59" s="170"/>
      <c r="C59" s="170"/>
      <c r="D59" s="188"/>
      <c r="E59" s="188"/>
      <c r="F59" s="188"/>
    </row>
    <row r="60" spans="1:6" x14ac:dyDescent="0.25">
      <c r="A60" s="15">
        <v>480</v>
      </c>
      <c r="B60" s="164" t="s">
        <v>73</v>
      </c>
      <c r="C60" s="165"/>
      <c r="D60" s="26"/>
      <c r="E60" s="26"/>
      <c r="F60" s="26"/>
    </row>
    <row r="61" spans="1:6" x14ac:dyDescent="0.25">
      <c r="A61" s="15">
        <v>490</v>
      </c>
      <c r="B61" s="164" t="s">
        <v>74</v>
      </c>
      <c r="C61" s="165"/>
      <c r="D61" s="26"/>
      <c r="E61" s="26"/>
      <c r="F61" s="26"/>
    </row>
    <row r="62" spans="1:6" x14ac:dyDescent="0.25">
      <c r="A62" s="15">
        <v>500</v>
      </c>
      <c r="B62" s="164" t="s">
        <v>75</v>
      </c>
      <c r="C62" s="165"/>
      <c r="D62" s="26"/>
      <c r="E62" s="26"/>
      <c r="F62" s="26"/>
    </row>
    <row r="63" spans="1:6" x14ac:dyDescent="0.25">
      <c r="A63" s="15">
        <v>510</v>
      </c>
      <c r="B63" s="164" t="s">
        <v>76</v>
      </c>
      <c r="C63" s="165"/>
      <c r="D63" s="26"/>
      <c r="E63" s="26"/>
      <c r="F63" s="26"/>
    </row>
    <row r="64" spans="1:6" x14ac:dyDescent="0.25">
      <c r="A64" s="15">
        <v>520</v>
      </c>
      <c r="B64" s="164" t="s">
        <v>77</v>
      </c>
      <c r="C64" s="165"/>
      <c r="D64" s="116"/>
      <c r="E64" s="26"/>
      <c r="F64" s="26"/>
    </row>
    <row r="65" spans="1:8" x14ac:dyDescent="0.25">
      <c r="A65" s="15">
        <v>530</v>
      </c>
      <c r="B65" s="164" t="s">
        <v>78</v>
      </c>
      <c r="C65" s="165"/>
      <c r="D65" s="27"/>
      <c r="E65" s="26"/>
      <c r="F65" s="26"/>
    </row>
    <row r="66" spans="1:8" x14ac:dyDescent="0.25">
      <c r="A66" s="15">
        <v>540</v>
      </c>
      <c r="B66" s="164" t="s">
        <v>79</v>
      </c>
      <c r="C66" s="165"/>
      <c r="D66" s="27"/>
      <c r="E66" s="26"/>
      <c r="F66" s="26"/>
    </row>
    <row r="67" spans="1:8" x14ac:dyDescent="0.25">
      <c r="A67" s="15">
        <v>550</v>
      </c>
      <c r="B67" s="164" t="s">
        <v>80</v>
      </c>
      <c r="C67" s="165"/>
      <c r="D67" s="26"/>
      <c r="E67" s="26"/>
      <c r="F67" s="26"/>
    </row>
    <row r="68" spans="1:8" x14ac:dyDescent="0.25">
      <c r="A68" s="15">
        <v>560</v>
      </c>
      <c r="B68" s="164" t="s">
        <v>81</v>
      </c>
      <c r="C68" s="165"/>
      <c r="D68" s="26"/>
      <c r="E68" s="26"/>
      <c r="F68" s="26"/>
    </row>
    <row r="69" spans="1:8" x14ac:dyDescent="0.25">
      <c r="A69" s="15">
        <v>570</v>
      </c>
      <c r="B69" s="164" t="s">
        <v>82</v>
      </c>
      <c r="C69" s="165"/>
      <c r="D69" s="26"/>
      <c r="E69" s="26"/>
      <c r="F69" s="26"/>
    </row>
    <row r="70" spans="1:8" x14ac:dyDescent="0.25">
      <c r="A70" s="15">
        <v>580</v>
      </c>
      <c r="B70" s="164" t="s">
        <v>83</v>
      </c>
      <c r="C70" s="165"/>
      <c r="D70" s="27"/>
      <c r="E70" s="26"/>
      <c r="F70" s="26"/>
    </row>
    <row r="71" spans="1:8" x14ac:dyDescent="0.25">
      <c r="A71" s="15">
        <v>590</v>
      </c>
      <c r="B71" s="164" t="s">
        <v>84</v>
      </c>
      <c r="C71" s="165"/>
      <c r="D71" s="28"/>
      <c r="E71" s="26"/>
      <c r="F71" s="26"/>
    </row>
    <row r="72" spans="1:8" x14ac:dyDescent="0.25">
      <c r="A72" s="15">
        <v>600</v>
      </c>
      <c r="B72" s="164" t="s">
        <v>85</v>
      </c>
      <c r="C72" s="165"/>
      <c r="D72" s="27"/>
      <c r="E72" s="26"/>
      <c r="F72" s="26"/>
    </row>
    <row r="73" spans="1:8" x14ac:dyDescent="0.25">
      <c r="A73" s="15">
        <v>610</v>
      </c>
      <c r="B73" s="164" t="s">
        <v>86</v>
      </c>
      <c r="C73" s="165"/>
      <c r="D73" s="27"/>
      <c r="E73" s="26"/>
      <c r="F73" s="26"/>
    </row>
    <row r="75" spans="1:8" s="1" customFormat="1" ht="12.75" x14ac:dyDescent="0.2">
      <c r="B75" s="29" t="s">
        <v>87</v>
      </c>
      <c r="C75" s="30"/>
      <c r="D75" s="30"/>
      <c r="E75" s="30"/>
      <c r="F75" s="30"/>
      <c r="G75" s="30"/>
    </row>
    <row r="76" spans="1:8" s="1" customFormat="1" ht="12.75" x14ac:dyDescent="0.2">
      <c r="B76" s="31" t="s">
        <v>88</v>
      </c>
      <c r="C76" s="32"/>
      <c r="D76" s="32"/>
      <c r="E76" s="32"/>
      <c r="F76" s="32"/>
      <c r="G76" s="32"/>
    </row>
    <row r="77" spans="1:8" s="1" customFormat="1" ht="12.75" x14ac:dyDescent="0.2">
      <c r="B77" s="32"/>
      <c r="C77" s="32"/>
    </row>
    <row r="78" spans="1:8" s="1" customFormat="1" ht="12.75" x14ac:dyDescent="0.2">
      <c r="B78" s="29" t="s">
        <v>87</v>
      </c>
      <c r="C78" s="30"/>
      <c r="D78" s="30"/>
      <c r="E78" s="30"/>
      <c r="F78" s="30"/>
      <c r="G78" s="30"/>
    </row>
    <row r="79" spans="1:8" s="1" customFormat="1" ht="12.75" x14ac:dyDescent="0.2">
      <c r="B79" s="31" t="s">
        <v>88</v>
      </c>
      <c r="C79" s="32"/>
      <c r="D79" s="32"/>
      <c r="E79" s="32"/>
      <c r="F79" s="32"/>
      <c r="G79" s="32"/>
      <c r="H79" s="32"/>
    </row>
  </sheetData>
  <sheetProtection formatCells="0" formatColumns="0" formatRows="0" insertColumns="0" insertRows="0" insertHyperlinks="0" deleteColumns="0" deleteRows="0" sort="0" autoFilter="0" pivotTables="0"/>
  <mergeCells count="72">
    <mergeCell ref="B13:C13"/>
    <mergeCell ref="A4:C4"/>
    <mergeCell ref="D4:F4"/>
    <mergeCell ref="B5:C5"/>
    <mergeCell ref="E5:F5"/>
    <mergeCell ref="B6:C6"/>
    <mergeCell ref="E6:F6"/>
    <mergeCell ref="B7:C7"/>
    <mergeCell ref="E7:F7"/>
    <mergeCell ref="E8:F8"/>
    <mergeCell ref="A10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F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</mergeCells>
  <hyperlinks>
    <hyperlink ref="D2" location="'Pregled obrazaca'!A1" display="Povratak na Pregled obrazaca"/>
  </hyperlinks>
  <pageMargins left="0.25" right="0.25" top="0.75" bottom="0.75" header="0.3" footer="0.3"/>
  <pageSetup paperSize="9" scale="45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showGridLines="0" zoomScale="66" zoomScaleNormal="66" workbookViewId="0">
      <selection activeCell="B39" sqref="B39:C39"/>
    </sheetView>
  </sheetViews>
  <sheetFormatPr defaultColWidth="9.140625" defaultRowHeight="15" x14ac:dyDescent="0.25"/>
  <cols>
    <col min="1" max="1" width="8.5703125" style="91" customWidth="1"/>
    <col min="2" max="2" width="156" style="91" customWidth="1"/>
    <col min="3" max="3" width="13.42578125" style="91" customWidth="1"/>
    <col min="4" max="4" width="11.28515625" style="91" customWidth="1"/>
    <col min="5" max="6" width="12.42578125" style="91" customWidth="1"/>
    <col min="7" max="10" width="9.140625" style="91"/>
    <col min="11" max="12" width="11.140625" style="91" customWidth="1"/>
    <col min="13" max="14" width="12.42578125" style="91" customWidth="1"/>
    <col min="15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7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7" s="5" customFormat="1" x14ac:dyDescent="0.25">
      <c r="A4" s="174" t="s">
        <v>355</v>
      </c>
      <c r="B4" s="176"/>
      <c r="C4" s="177" t="s">
        <v>356</v>
      </c>
      <c r="D4" s="177"/>
      <c r="E4" s="177"/>
      <c r="F4" s="6"/>
      <c r="G4" s="7"/>
      <c r="H4" s="201"/>
      <c r="I4" s="201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200"/>
      <c r="I5" s="200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200"/>
      <c r="I6" s="200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200"/>
      <c r="I7" s="200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6" customHeight="1" x14ac:dyDescent="0.25">
      <c r="A10" s="181" t="s">
        <v>357</v>
      </c>
      <c r="B10" s="183"/>
      <c r="C10" s="192" t="s">
        <v>314</v>
      </c>
      <c r="D10" s="197" t="s">
        <v>315</v>
      </c>
      <c r="E10" s="192" t="s">
        <v>316</v>
      </c>
      <c r="F10" s="192" t="s">
        <v>317</v>
      </c>
      <c r="G10" s="192" t="s">
        <v>318</v>
      </c>
      <c r="H10" s="192" t="s">
        <v>319</v>
      </c>
      <c r="I10" s="192" t="s">
        <v>320</v>
      </c>
      <c r="J10" s="192" t="s">
        <v>321</v>
      </c>
      <c r="K10" s="192" t="s">
        <v>322</v>
      </c>
      <c r="L10" s="195"/>
      <c r="M10" s="195"/>
      <c r="N10" s="196"/>
    </row>
    <row r="11" spans="1:17" ht="69.95" customHeight="1" x14ac:dyDescent="0.25">
      <c r="A11" s="190"/>
      <c r="B11" s="191"/>
      <c r="C11" s="193"/>
      <c r="D11" s="193"/>
      <c r="E11" s="193"/>
      <c r="F11" s="193"/>
      <c r="G11" s="193"/>
      <c r="H11" s="193"/>
      <c r="I11" s="193"/>
      <c r="J11" s="193"/>
      <c r="K11" s="35" t="s">
        <v>314</v>
      </c>
      <c r="L11" s="35" t="s">
        <v>315</v>
      </c>
      <c r="M11" s="35" t="s">
        <v>316</v>
      </c>
      <c r="N11" s="35" t="s">
        <v>317</v>
      </c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28</v>
      </c>
      <c r="J12" s="15" t="s">
        <v>30</v>
      </c>
      <c r="K12" s="15" t="s">
        <v>32</v>
      </c>
      <c r="L12" s="15" t="s">
        <v>254</v>
      </c>
      <c r="M12" s="15" t="s">
        <v>255</v>
      </c>
      <c r="N12" s="15" t="s">
        <v>256</v>
      </c>
    </row>
    <row r="13" spans="1:17" x14ac:dyDescent="0.25">
      <c r="A13" s="15" t="s">
        <v>16</v>
      </c>
      <c r="B13" s="47" t="s">
        <v>323</v>
      </c>
      <c r="C13" s="84">
        <f>SUM(C14,C23,C32,C41,C50,C59,C68,C77)</f>
        <v>0</v>
      </c>
      <c r="D13" s="84">
        <f>SUM(D14,D23,D32,D41,D50,D59,D68,D77)</f>
        <v>0</v>
      </c>
      <c r="E13" s="84">
        <f>SUM(E14,E23,E32,E41,E50,E59,E68,E77)</f>
        <v>0</v>
      </c>
      <c r="F13" s="84">
        <f t="shared" ref="F13:G13" si="0">SUM(F14,F23,F32,F41,F50,F59,F68,F77)</f>
        <v>0</v>
      </c>
      <c r="G13" s="84">
        <f t="shared" si="0"/>
        <v>0</v>
      </c>
      <c r="H13" s="84">
        <f>SUM(H14,H23,H32,H41,H50,H59,H68,H77)</f>
        <v>0</v>
      </c>
      <c r="I13" s="127">
        <f t="shared" ref="I13:M13" si="1">SUM(I14,I23,I32,I41,I50,I59,I68,I77)</f>
        <v>0</v>
      </c>
      <c r="J13" s="84">
        <f t="shared" si="1"/>
        <v>0</v>
      </c>
      <c r="K13" s="84">
        <f t="shared" si="1"/>
        <v>0</v>
      </c>
      <c r="L13" s="84">
        <f t="shared" si="1"/>
        <v>0</v>
      </c>
      <c r="M13" s="84">
        <f t="shared" si="1"/>
        <v>0</v>
      </c>
      <c r="N13" s="84">
        <f>SUM(N14,N23,N32,N41,N50,N59,N68,N77)</f>
        <v>0</v>
      </c>
    </row>
    <row r="14" spans="1:17" x14ac:dyDescent="0.25">
      <c r="A14" s="15" t="s">
        <v>20</v>
      </c>
      <c r="B14" s="47" t="s">
        <v>324</v>
      </c>
      <c r="C14" s="84">
        <f>SUM(C15:C22)</f>
        <v>0</v>
      </c>
      <c r="D14" s="84">
        <f>SUM(D15:D22)</f>
        <v>0</v>
      </c>
      <c r="E14" s="84">
        <f t="shared" ref="E14:G14" si="2">SUM(E15:E22)</f>
        <v>0</v>
      </c>
      <c r="F14" s="84">
        <f>SUM(F15:F21)</f>
        <v>0</v>
      </c>
      <c r="G14" s="84">
        <f t="shared" si="2"/>
        <v>0</v>
      </c>
      <c r="H14" s="84">
        <f>SUM(H15:H22)</f>
        <v>0</v>
      </c>
      <c r="I14" s="127">
        <f t="shared" ref="I14:M14" si="3">SUM(I15:I22)</f>
        <v>0</v>
      </c>
      <c r="J14" s="84">
        <f t="shared" si="3"/>
        <v>0</v>
      </c>
      <c r="K14" s="84">
        <f t="shared" si="3"/>
        <v>0</v>
      </c>
      <c r="L14" s="84">
        <f t="shared" si="3"/>
        <v>0</v>
      </c>
      <c r="M14" s="84">
        <f t="shared" si="3"/>
        <v>0</v>
      </c>
      <c r="N14" s="84">
        <f>SUM(N15:N21)</f>
        <v>0</v>
      </c>
    </row>
    <row r="15" spans="1:17" x14ac:dyDescent="0.25">
      <c r="A15" s="15" t="s">
        <v>17</v>
      </c>
      <c r="B15" s="27" t="s">
        <v>325</v>
      </c>
      <c r="C15" s="62"/>
      <c r="D15" s="62"/>
      <c r="E15" s="62"/>
      <c r="F15" s="62"/>
      <c r="G15" s="62"/>
      <c r="H15" s="62"/>
      <c r="I15" s="128"/>
      <c r="J15" s="62"/>
      <c r="K15" s="62"/>
      <c r="L15" s="62"/>
      <c r="M15" s="62"/>
      <c r="N15" s="62"/>
    </row>
    <row r="16" spans="1:17" x14ac:dyDescent="0.25">
      <c r="A16" s="15" t="s">
        <v>18</v>
      </c>
      <c r="B16" s="27" t="s">
        <v>326</v>
      </c>
      <c r="C16" s="27"/>
      <c r="D16" s="27"/>
      <c r="E16" s="27"/>
      <c r="F16" s="27"/>
      <c r="G16" s="27"/>
      <c r="H16" s="27"/>
      <c r="I16" s="126"/>
      <c r="J16" s="27"/>
      <c r="K16" s="27"/>
      <c r="L16" s="27"/>
      <c r="M16" s="27"/>
      <c r="N16" s="27"/>
    </row>
    <row r="17" spans="1:14" x14ac:dyDescent="0.25">
      <c r="A17" s="15" t="s">
        <v>24</v>
      </c>
      <c r="B17" s="27" t="s">
        <v>327</v>
      </c>
      <c r="C17" s="27"/>
      <c r="D17" s="27"/>
      <c r="E17" s="27"/>
      <c r="F17" s="27"/>
      <c r="G17" s="27"/>
      <c r="H17" s="27"/>
      <c r="I17" s="126"/>
      <c r="J17" s="27"/>
      <c r="K17" s="27"/>
      <c r="L17" s="27"/>
      <c r="M17" s="27"/>
      <c r="N17" s="27"/>
    </row>
    <row r="18" spans="1:14" x14ac:dyDescent="0.25">
      <c r="A18" s="15" t="s">
        <v>26</v>
      </c>
      <c r="B18" s="27" t="s">
        <v>328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x14ac:dyDescent="0.25">
      <c r="A19" s="15" t="s">
        <v>28</v>
      </c>
      <c r="B19" s="27" t="s">
        <v>329</v>
      </c>
      <c r="C19" s="27"/>
      <c r="D19" s="27"/>
      <c r="E19" s="27"/>
      <c r="F19" s="27"/>
      <c r="G19" s="27"/>
      <c r="H19" s="27"/>
      <c r="I19" s="126"/>
      <c r="J19" s="27"/>
      <c r="K19" s="27"/>
      <c r="L19" s="27"/>
      <c r="M19" s="27"/>
      <c r="N19" s="27"/>
    </row>
    <row r="20" spans="1:14" x14ac:dyDescent="0.25">
      <c r="A20" s="15" t="s">
        <v>30</v>
      </c>
      <c r="B20" s="27" t="s">
        <v>330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x14ac:dyDescent="0.25">
      <c r="A21" s="15" t="s">
        <v>32</v>
      </c>
      <c r="B21" s="27" t="s">
        <v>331</v>
      </c>
      <c r="C21" s="27"/>
      <c r="D21" s="27"/>
      <c r="E21" s="27"/>
      <c r="F21" s="27"/>
      <c r="G21" s="27"/>
      <c r="H21" s="27"/>
      <c r="I21" s="126"/>
      <c r="J21" s="27"/>
      <c r="K21" s="27"/>
      <c r="L21" s="27"/>
      <c r="M21" s="27"/>
      <c r="N21" s="27"/>
    </row>
    <row r="22" spans="1:14" x14ac:dyDescent="0.25">
      <c r="A22" s="15">
        <v>100</v>
      </c>
      <c r="B22" s="27" t="s">
        <v>332</v>
      </c>
      <c r="C22" s="64"/>
      <c r="D22" s="64"/>
      <c r="E22" s="64"/>
      <c r="F22" s="85"/>
      <c r="G22" s="64"/>
      <c r="H22" s="64"/>
      <c r="I22" s="129"/>
      <c r="J22" s="64"/>
      <c r="K22" s="64"/>
      <c r="L22" s="64"/>
      <c r="M22" s="64"/>
      <c r="N22" s="85"/>
    </row>
    <row r="23" spans="1:14" ht="15.95" customHeight="1" x14ac:dyDescent="0.25">
      <c r="A23" s="15">
        <v>110</v>
      </c>
      <c r="B23" s="90" t="s">
        <v>333</v>
      </c>
      <c r="C23" s="84">
        <f t="shared" ref="C23:G23" si="4">SUM(C24:C31)</f>
        <v>0</v>
      </c>
      <c r="D23" s="84">
        <f t="shared" si="4"/>
        <v>0</v>
      </c>
      <c r="E23" s="84">
        <f t="shared" si="4"/>
        <v>0</v>
      </c>
      <c r="F23" s="84">
        <f>SUM(F24:F30)</f>
        <v>0</v>
      </c>
      <c r="G23" s="84">
        <f t="shared" si="4"/>
        <v>0</v>
      </c>
      <c r="H23" s="84">
        <f>SUM(H24:H31)</f>
        <v>0</v>
      </c>
      <c r="I23" s="127">
        <f t="shared" ref="I23:K23" si="5">SUM(I24:I31)</f>
        <v>0</v>
      </c>
      <c r="J23" s="84">
        <f t="shared" si="5"/>
        <v>0</v>
      </c>
      <c r="K23" s="84">
        <f t="shared" si="5"/>
        <v>0</v>
      </c>
      <c r="L23" s="84">
        <f>SUM(L24:L31)</f>
        <v>0</v>
      </c>
      <c r="M23" s="84">
        <f t="shared" ref="M23" si="6">SUM(M24:M31)</f>
        <v>0</v>
      </c>
      <c r="N23" s="84">
        <f>SUM(N24:N30)</f>
        <v>0</v>
      </c>
    </row>
    <row r="24" spans="1:14" x14ac:dyDescent="0.25">
      <c r="A24" s="15">
        <v>120</v>
      </c>
      <c r="B24" s="27" t="s">
        <v>334</v>
      </c>
      <c r="C24" s="62"/>
      <c r="D24" s="62"/>
      <c r="E24" s="62"/>
      <c r="F24" s="62"/>
      <c r="G24" s="62"/>
      <c r="H24" s="62"/>
      <c r="I24" s="128"/>
      <c r="J24" s="62"/>
      <c r="K24" s="62"/>
      <c r="L24" s="62"/>
      <c r="M24" s="62"/>
      <c r="N24" s="62"/>
    </row>
    <row r="25" spans="1:14" x14ac:dyDescent="0.25">
      <c r="A25" s="15">
        <v>130</v>
      </c>
      <c r="B25" s="27" t="s">
        <v>326</v>
      </c>
      <c r="C25" s="27"/>
      <c r="D25" s="27"/>
      <c r="E25" s="27"/>
      <c r="F25" s="27"/>
      <c r="G25" s="27"/>
      <c r="H25" s="27"/>
      <c r="I25" s="126"/>
      <c r="J25" s="27"/>
      <c r="K25" s="27"/>
      <c r="L25" s="27"/>
      <c r="M25" s="27"/>
      <c r="N25" s="27"/>
    </row>
    <row r="26" spans="1:14" x14ac:dyDescent="0.25">
      <c r="A26" s="15">
        <v>140</v>
      </c>
      <c r="B26" s="27" t="s">
        <v>327</v>
      </c>
      <c r="C26" s="27"/>
      <c r="D26" s="27"/>
      <c r="E26" s="27"/>
      <c r="F26" s="27"/>
      <c r="G26" s="27"/>
      <c r="H26" s="27"/>
      <c r="I26" s="126"/>
      <c r="J26" s="27"/>
      <c r="K26" s="27"/>
      <c r="L26" s="27"/>
      <c r="M26" s="27"/>
      <c r="N26" s="27"/>
    </row>
    <row r="27" spans="1:14" x14ac:dyDescent="0.25">
      <c r="A27" s="15">
        <v>150</v>
      </c>
      <c r="B27" s="27" t="s">
        <v>335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x14ac:dyDescent="0.25">
      <c r="A28" s="15">
        <v>160</v>
      </c>
      <c r="B28" s="27" t="s">
        <v>329</v>
      </c>
      <c r="C28" s="27"/>
      <c r="D28" s="27"/>
      <c r="E28" s="27"/>
      <c r="F28" s="27"/>
      <c r="G28" s="27"/>
      <c r="H28" s="27"/>
      <c r="I28" s="126"/>
      <c r="J28" s="27"/>
      <c r="K28" s="27"/>
      <c r="L28" s="27"/>
      <c r="M28" s="27"/>
      <c r="N28" s="27"/>
    </row>
    <row r="29" spans="1:14" x14ac:dyDescent="0.25">
      <c r="A29" s="15">
        <v>170</v>
      </c>
      <c r="B29" s="27" t="s">
        <v>336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 x14ac:dyDescent="0.25">
      <c r="A30" s="15">
        <v>180</v>
      </c>
      <c r="B30" s="27" t="s">
        <v>331</v>
      </c>
      <c r="C30" s="27"/>
      <c r="D30" s="27"/>
      <c r="E30" s="27"/>
      <c r="F30" s="27"/>
      <c r="G30" s="27"/>
      <c r="H30" s="27"/>
      <c r="I30" s="126"/>
      <c r="J30" s="27"/>
      <c r="K30" s="27"/>
      <c r="L30" s="27"/>
      <c r="M30" s="27"/>
      <c r="N30" s="27"/>
    </row>
    <row r="31" spans="1:14" x14ac:dyDescent="0.25">
      <c r="A31" s="15">
        <v>190</v>
      </c>
      <c r="B31" s="27" t="s">
        <v>332</v>
      </c>
      <c r="C31" s="64"/>
      <c r="D31" s="64"/>
      <c r="E31" s="64"/>
      <c r="F31" s="85"/>
      <c r="G31" s="64"/>
      <c r="H31" s="64"/>
      <c r="I31" s="129"/>
      <c r="J31" s="64"/>
      <c r="K31" s="64"/>
      <c r="L31" s="64"/>
      <c r="M31" s="64"/>
      <c r="N31" s="85"/>
    </row>
    <row r="32" spans="1:14" x14ac:dyDescent="0.25">
      <c r="A32" s="15">
        <v>200</v>
      </c>
      <c r="B32" s="47" t="s">
        <v>337</v>
      </c>
      <c r="C32" s="84">
        <f t="shared" ref="C32:G32" si="7">SUM(C33:C40)</f>
        <v>0</v>
      </c>
      <c r="D32" s="84">
        <f t="shared" si="7"/>
        <v>0</v>
      </c>
      <c r="E32" s="84">
        <f t="shared" si="7"/>
        <v>0</v>
      </c>
      <c r="F32" s="84">
        <f>SUM(F33:F39)</f>
        <v>0</v>
      </c>
      <c r="G32" s="84">
        <f t="shared" si="7"/>
        <v>0</v>
      </c>
      <c r="H32" s="84">
        <f>SUM(H33:H40)</f>
        <v>0</v>
      </c>
      <c r="I32" s="127">
        <f t="shared" ref="I32:K32" si="8">SUM(I33:I40)</f>
        <v>0</v>
      </c>
      <c r="J32" s="84">
        <f t="shared" si="8"/>
        <v>0</v>
      </c>
      <c r="K32" s="84">
        <f t="shared" si="8"/>
        <v>0</v>
      </c>
      <c r="L32" s="84">
        <f>SUM(L33:L40)</f>
        <v>0</v>
      </c>
      <c r="M32" s="84">
        <f t="shared" ref="M32" si="9">SUM(M33:M40)</f>
        <v>0</v>
      </c>
      <c r="N32" s="84">
        <f>SUM(N33:N39)</f>
        <v>0</v>
      </c>
    </row>
    <row r="33" spans="1:14" x14ac:dyDescent="0.25">
      <c r="A33" s="15">
        <v>210</v>
      </c>
      <c r="B33" s="27" t="s">
        <v>334</v>
      </c>
      <c r="C33" s="62"/>
      <c r="D33" s="62"/>
      <c r="E33" s="62"/>
      <c r="F33" s="62"/>
      <c r="G33" s="62"/>
      <c r="H33" s="62"/>
      <c r="I33" s="128"/>
      <c r="J33" s="62"/>
      <c r="K33" s="62"/>
      <c r="L33" s="62"/>
      <c r="M33" s="62"/>
      <c r="N33" s="62"/>
    </row>
    <row r="34" spans="1:14" x14ac:dyDescent="0.25">
      <c r="A34" s="15">
        <v>220</v>
      </c>
      <c r="B34" s="27" t="s">
        <v>326</v>
      </c>
      <c r="C34" s="27"/>
      <c r="D34" s="27"/>
      <c r="E34" s="27"/>
      <c r="F34" s="27"/>
      <c r="G34" s="27"/>
      <c r="H34" s="27"/>
      <c r="I34" s="126"/>
      <c r="J34" s="27"/>
      <c r="K34" s="27"/>
      <c r="L34" s="27"/>
      <c r="M34" s="27"/>
      <c r="N34" s="27"/>
    </row>
    <row r="35" spans="1:14" x14ac:dyDescent="0.25">
      <c r="A35" s="15">
        <v>230</v>
      </c>
      <c r="B35" s="27" t="s">
        <v>327</v>
      </c>
      <c r="C35" s="27"/>
      <c r="D35" s="27"/>
      <c r="E35" s="27"/>
      <c r="F35" s="27"/>
      <c r="G35" s="27"/>
      <c r="H35" s="27"/>
      <c r="I35" s="126"/>
      <c r="J35" s="27"/>
      <c r="K35" s="27"/>
      <c r="L35" s="27"/>
      <c r="M35" s="27"/>
      <c r="N35" s="27"/>
    </row>
    <row r="36" spans="1:14" x14ac:dyDescent="0.25">
      <c r="A36" s="15">
        <v>240</v>
      </c>
      <c r="B36" s="27" t="s">
        <v>338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x14ac:dyDescent="0.25">
      <c r="A37" s="15">
        <v>250</v>
      </c>
      <c r="B37" s="27" t="s">
        <v>329</v>
      </c>
      <c r="C37" s="27"/>
      <c r="D37" s="27"/>
      <c r="E37" s="27"/>
      <c r="F37" s="27"/>
      <c r="G37" s="27"/>
      <c r="H37" s="27"/>
      <c r="I37" s="126"/>
      <c r="J37" s="27"/>
      <c r="K37" s="27"/>
      <c r="L37" s="27"/>
      <c r="M37" s="27"/>
      <c r="N37" s="27"/>
    </row>
    <row r="38" spans="1:14" x14ac:dyDescent="0.25">
      <c r="A38" s="15">
        <v>260</v>
      </c>
      <c r="B38" s="27" t="s">
        <v>339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x14ac:dyDescent="0.25">
      <c r="A39" s="15">
        <v>270</v>
      </c>
      <c r="B39" s="27" t="s">
        <v>331</v>
      </c>
      <c r="C39" s="27"/>
      <c r="D39" s="27"/>
      <c r="E39" s="27"/>
      <c r="F39" s="27"/>
      <c r="G39" s="27"/>
      <c r="H39" s="27"/>
      <c r="I39" s="126"/>
      <c r="J39" s="27"/>
      <c r="K39" s="27"/>
      <c r="L39" s="27"/>
      <c r="M39" s="27"/>
      <c r="N39" s="27"/>
    </row>
    <row r="40" spans="1:14" x14ac:dyDescent="0.25">
      <c r="A40" s="15">
        <v>280</v>
      </c>
      <c r="B40" s="27" t="s">
        <v>332</v>
      </c>
      <c r="C40" s="64"/>
      <c r="D40" s="64"/>
      <c r="E40" s="64"/>
      <c r="F40" s="85"/>
      <c r="G40" s="64"/>
      <c r="H40" s="64"/>
      <c r="I40" s="129"/>
      <c r="J40" s="64"/>
      <c r="K40" s="64"/>
      <c r="L40" s="64"/>
      <c r="M40" s="64"/>
      <c r="N40" s="85"/>
    </row>
    <row r="41" spans="1:14" ht="26.25" customHeight="1" x14ac:dyDescent="0.25">
      <c r="A41" s="15">
        <v>290</v>
      </c>
      <c r="B41" s="90" t="s">
        <v>340</v>
      </c>
      <c r="C41" s="127">
        <f t="shared" ref="C41:G41" si="10">SUM(C42:C49)</f>
        <v>0</v>
      </c>
      <c r="D41" s="127">
        <f t="shared" si="10"/>
        <v>0</v>
      </c>
      <c r="E41" s="127">
        <f t="shared" si="10"/>
        <v>0</v>
      </c>
      <c r="F41" s="127">
        <f>SUM(F42:F48)</f>
        <v>0</v>
      </c>
      <c r="G41" s="127">
        <f t="shared" si="10"/>
        <v>0</v>
      </c>
      <c r="H41" s="127">
        <f>SUM(H42:H49)</f>
        <v>0</v>
      </c>
      <c r="I41" s="127">
        <f t="shared" ref="I41:K41" si="11">SUM(I42:I49)</f>
        <v>0</v>
      </c>
      <c r="J41" s="127">
        <f t="shared" si="11"/>
        <v>0</v>
      </c>
      <c r="K41" s="127">
        <f t="shared" si="11"/>
        <v>0</v>
      </c>
      <c r="L41" s="127">
        <f>SUM(L42:L49)</f>
        <v>0</v>
      </c>
      <c r="M41" s="127">
        <f t="shared" ref="M41" si="12">SUM(M42:M49)</f>
        <v>0</v>
      </c>
      <c r="N41" s="127">
        <f>SUM(N42:N48)</f>
        <v>0</v>
      </c>
    </row>
    <row r="42" spans="1:14" x14ac:dyDescent="0.25">
      <c r="A42" s="15">
        <v>300</v>
      </c>
      <c r="B42" s="27" t="s">
        <v>334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x14ac:dyDescent="0.25">
      <c r="A43" s="15">
        <v>310</v>
      </c>
      <c r="B43" s="27" t="s">
        <v>326</v>
      </c>
      <c r="C43" s="126"/>
      <c r="D43" s="126">
        <f>(D18+D24+D30+D36)-MIN(D18+D24+D30+D36,D42)</f>
        <v>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x14ac:dyDescent="0.25">
      <c r="A44" s="15">
        <v>320</v>
      </c>
      <c r="B44" s="27" t="s">
        <v>327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x14ac:dyDescent="0.25">
      <c r="A45" s="15">
        <v>330</v>
      </c>
      <c r="B45" s="27" t="s">
        <v>338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x14ac:dyDescent="0.25">
      <c r="A46" s="15">
        <v>340</v>
      </c>
      <c r="B46" s="27" t="s">
        <v>329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x14ac:dyDescent="0.25">
      <c r="A47" s="15">
        <v>350</v>
      </c>
      <c r="B47" s="27" t="s">
        <v>339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 x14ac:dyDescent="0.25">
      <c r="A48" s="15">
        <v>360</v>
      </c>
      <c r="B48" s="27" t="s">
        <v>331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x14ac:dyDescent="0.25">
      <c r="A49" s="15">
        <v>370</v>
      </c>
      <c r="B49" s="27" t="s">
        <v>332</v>
      </c>
      <c r="C49" s="129"/>
      <c r="D49" s="129"/>
      <c r="E49" s="129"/>
      <c r="F49" s="130"/>
      <c r="G49" s="129"/>
      <c r="H49" s="129"/>
      <c r="I49" s="129"/>
      <c r="J49" s="129"/>
      <c r="K49" s="129"/>
      <c r="L49" s="129"/>
      <c r="M49" s="129"/>
      <c r="N49" s="130"/>
    </row>
    <row r="50" spans="1:14" x14ac:dyDescent="0.25">
      <c r="A50" s="15">
        <v>380</v>
      </c>
      <c r="B50" s="90" t="s">
        <v>341</v>
      </c>
      <c r="C50" s="84">
        <f t="shared" ref="C50:G50" si="13">SUM(C51:C58)</f>
        <v>0</v>
      </c>
      <c r="D50" s="84">
        <f t="shared" si="13"/>
        <v>0</v>
      </c>
      <c r="E50" s="84">
        <f t="shared" si="13"/>
        <v>0</v>
      </c>
      <c r="F50" s="84">
        <f>SUM(F51:F57)</f>
        <v>0</v>
      </c>
      <c r="G50" s="84">
        <f t="shared" si="13"/>
        <v>0</v>
      </c>
      <c r="H50" s="84">
        <f>SUM(H51:H58)</f>
        <v>0</v>
      </c>
      <c r="I50" s="127">
        <f t="shared" ref="I50:K50" si="14">SUM(I51:I58)</f>
        <v>0</v>
      </c>
      <c r="J50" s="84">
        <f t="shared" si="14"/>
        <v>0</v>
      </c>
      <c r="K50" s="84">
        <f t="shared" si="14"/>
        <v>0</v>
      </c>
      <c r="L50" s="84">
        <f>SUM(L51:L58)</f>
        <v>0</v>
      </c>
      <c r="M50" s="84">
        <f t="shared" ref="M50" si="15">SUM(M51:M58)</f>
        <v>0</v>
      </c>
      <c r="N50" s="84">
        <f>SUM(N51:N57)</f>
        <v>0</v>
      </c>
    </row>
    <row r="51" spans="1:14" x14ac:dyDescent="0.25">
      <c r="A51" s="15">
        <v>390</v>
      </c>
      <c r="B51" s="27" t="s">
        <v>334</v>
      </c>
      <c r="C51" s="62"/>
      <c r="D51" s="62"/>
      <c r="E51" s="62"/>
      <c r="F51" s="62"/>
      <c r="G51" s="62"/>
      <c r="H51" s="62"/>
      <c r="I51" s="128"/>
      <c r="J51" s="62"/>
      <c r="K51" s="62"/>
      <c r="L51" s="62"/>
      <c r="M51" s="62"/>
      <c r="N51" s="62"/>
    </row>
    <row r="52" spans="1:14" x14ac:dyDescent="0.25">
      <c r="A52" s="15">
        <v>400</v>
      </c>
      <c r="B52" s="27" t="s">
        <v>326</v>
      </c>
      <c r="C52" s="27"/>
      <c r="D52" s="27"/>
      <c r="E52" s="27"/>
      <c r="F52" s="27"/>
      <c r="G52" s="27"/>
      <c r="H52" s="27"/>
      <c r="I52" s="126"/>
      <c r="J52" s="27"/>
      <c r="K52" s="27"/>
      <c r="L52" s="27"/>
      <c r="M52" s="27"/>
      <c r="N52" s="27"/>
    </row>
    <row r="53" spans="1:14" x14ac:dyDescent="0.25">
      <c r="A53" s="15">
        <v>410</v>
      </c>
      <c r="B53" s="27" t="s">
        <v>327</v>
      </c>
      <c r="C53" s="27"/>
      <c r="D53" s="27"/>
      <c r="E53" s="27"/>
      <c r="F53" s="27"/>
      <c r="G53" s="27"/>
      <c r="H53" s="27"/>
      <c r="I53" s="126"/>
      <c r="J53" s="27"/>
      <c r="K53" s="27"/>
      <c r="L53" s="27"/>
      <c r="M53" s="27"/>
      <c r="N53" s="27"/>
    </row>
    <row r="54" spans="1:14" x14ac:dyDescent="0.25">
      <c r="A54" s="15">
        <v>420</v>
      </c>
      <c r="B54" s="27" t="s">
        <v>342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</row>
    <row r="55" spans="1:14" x14ac:dyDescent="0.25">
      <c r="A55" s="15">
        <v>430</v>
      </c>
      <c r="B55" s="27" t="s">
        <v>329</v>
      </c>
      <c r="C55" s="27"/>
      <c r="D55" s="27"/>
      <c r="E55" s="27"/>
      <c r="F55" s="27"/>
      <c r="G55" s="27"/>
      <c r="H55" s="27"/>
      <c r="I55" s="126"/>
      <c r="J55" s="27"/>
      <c r="K55" s="27"/>
      <c r="L55" s="27"/>
      <c r="M55" s="27"/>
      <c r="N55" s="27"/>
    </row>
    <row r="56" spans="1:14" x14ac:dyDescent="0.25">
      <c r="A56" s="15">
        <v>440</v>
      </c>
      <c r="B56" s="27" t="s">
        <v>339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1:14" x14ac:dyDescent="0.25">
      <c r="A57" s="15">
        <v>450</v>
      </c>
      <c r="B57" s="27" t="s">
        <v>331</v>
      </c>
      <c r="C57" s="27"/>
      <c r="D57" s="27"/>
      <c r="E57" s="27"/>
      <c r="F57" s="27"/>
      <c r="G57" s="27"/>
      <c r="H57" s="27"/>
      <c r="I57" s="126"/>
      <c r="J57" s="27"/>
      <c r="K57" s="27"/>
      <c r="L57" s="27"/>
      <c r="M57" s="27"/>
      <c r="N57" s="27"/>
    </row>
    <row r="58" spans="1:14" x14ac:dyDescent="0.25">
      <c r="A58" s="15">
        <v>460</v>
      </c>
      <c r="B58" s="27" t="s">
        <v>332</v>
      </c>
      <c r="C58" s="64"/>
      <c r="D58" s="64"/>
      <c r="E58" s="64"/>
      <c r="F58" s="85"/>
      <c r="G58" s="64"/>
      <c r="H58" s="64"/>
      <c r="I58" s="129"/>
      <c r="J58" s="64"/>
      <c r="K58" s="64"/>
      <c r="L58" s="64"/>
      <c r="M58" s="64"/>
      <c r="N58" s="85"/>
    </row>
    <row r="59" spans="1:14" ht="30" customHeight="1" x14ac:dyDescent="0.25">
      <c r="A59" s="15">
        <v>470</v>
      </c>
      <c r="B59" s="90" t="s">
        <v>343</v>
      </c>
      <c r="C59" s="127">
        <f t="shared" ref="C59:G59" si="16">SUM(C60:C67)</f>
        <v>0</v>
      </c>
      <c r="D59" s="127">
        <f t="shared" si="16"/>
        <v>0</v>
      </c>
      <c r="E59" s="127">
        <f t="shared" si="16"/>
        <v>0</v>
      </c>
      <c r="F59" s="127">
        <f>SUM(F60:F66)</f>
        <v>0</v>
      </c>
      <c r="G59" s="127">
        <f t="shared" si="16"/>
        <v>0</v>
      </c>
      <c r="H59" s="127">
        <f>SUM(H60:H67)</f>
        <v>0</v>
      </c>
      <c r="I59" s="127">
        <f t="shared" ref="I59:J59" si="17">SUM(I60:I67)</f>
        <v>0</v>
      </c>
      <c r="J59" s="127">
        <f t="shared" si="17"/>
        <v>0</v>
      </c>
      <c r="K59" s="127">
        <f>SUM(K60:K67)</f>
        <v>0</v>
      </c>
      <c r="L59" s="127">
        <f>SUM(L60:L67)</f>
        <v>0</v>
      </c>
      <c r="M59" s="127">
        <f t="shared" ref="M59" si="18">SUM(M60:M67)</f>
        <v>0</v>
      </c>
      <c r="N59" s="127">
        <f>SUM(N60:N66)</f>
        <v>0</v>
      </c>
    </row>
    <row r="60" spans="1:14" x14ac:dyDescent="0.25">
      <c r="A60" s="15">
        <v>480</v>
      </c>
      <c r="B60" s="27" t="s">
        <v>344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x14ac:dyDescent="0.25">
      <c r="A61" s="15">
        <v>490</v>
      </c>
      <c r="B61" s="27" t="s">
        <v>326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</row>
    <row r="62" spans="1:14" x14ac:dyDescent="0.25">
      <c r="A62" s="15">
        <v>500</v>
      </c>
      <c r="B62" s="27" t="s">
        <v>327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4" x14ac:dyDescent="0.25">
      <c r="A63" s="15">
        <v>510</v>
      </c>
      <c r="B63" s="27" t="s">
        <v>338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x14ac:dyDescent="0.25">
      <c r="A64" s="15">
        <v>520</v>
      </c>
      <c r="B64" s="27" t="s">
        <v>329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</row>
    <row r="65" spans="1:14" x14ac:dyDescent="0.25">
      <c r="A65" s="15">
        <v>530</v>
      </c>
      <c r="B65" s="27" t="s">
        <v>339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x14ac:dyDescent="0.25">
      <c r="A66" s="15">
        <v>540</v>
      </c>
      <c r="B66" s="27" t="s">
        <v>331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x14ac:dyDescent="0.25">
      <c r="A67" s="15">
        <v>550</v>
      </c>
      <c r="B67" s="27" t="s">
        <v>332</v>
      </c>
      <c r="C67" s="129"/>
      <c r="D67" s="129"/>
      <c r="E67" s="129"/>
      <c r="F67" s="130"/>
      <c r="G67" s="129"/>
      <c r="H67" s="129"/>
      <c r="I67" s="129"/>
      <c r="J67" s="129"/>
      <c r="K67" s="129"/>
      <c r="L67" s="129"/>
      <c r="M67" s="129"/>
      <c r="N67" s="130"/>
    </row>
    <row r="68" spans="1:14" ht="29.25" customHeight="1" x14ac:dyDescent="0.25">
      <c r="A68" s="15">
        <v>560</v>
      </c>
      <c r="B68" s="90" t="s">
        <v>345</v>
      </c>
      <c r="C68" s="84">
        <f t="shared" ref="C68:G68" si="19">SUM(C69:C76)</f>
        <v>0</v>
      </c>
      <c r="D68" s="84">
        <f t="shared" si="19"/>
        <v>0</v>
      </c>
      <c r="E68" s="84">
        <f t="shared" si="19"/>
        <v>0</v>
      </c>
      <c r="F68" s="84">
        <f>SUM(F69:F75)</f>
        <v>0</v>
      </c>
      <c r="G68" s="84">
        <f t="shared" si="19"/>
        <v>0</v>
      </c>
      <c r="H68" s="84">
        <f>SUM(H69:H76)</f>
        <v>0</v>
      </c>
      <c r="I68" s="127">
        <f t="shared" ref="I68:J68" si="20">SUM(I69:I76)</f>
        <v>0</v>
      </c>
      <c r="J68" s="84">
        <f t="shared" si="20"/>
        <v>0</v>
      </c>
      <c r="K68" s="84">
        <f>SUM(K69:K76)</f>
        <v>0</v>
      </c>
      <c r="L68" s="84">
        <f>SUM(L69:L76)</f>
        <v>0</v>
      </c>
      <c r="M68" s="84">
        <f t="shared" ref="M68" si="21">SUM(M69:M76)</f>
        <v>0</v>
      </c>
      <c r="N68" s="84">
        <f>SUM(N69:N75)</f>
        <v>0</v>
      </c>
    </row>
    <row r="69" spans="1:14" x14ac:dyDescent="0.25">
      <c r="A69" s="15">
        <v>570</v>
      </c>
      <c r="B69" s="27" t="s">
        <v>334</v>
      </c>
      <c r="C69" s="62"/>
      <c r="D69" s="62"/>
      <c r="E69" s="62"/>
      <c r="F69" s="62"/>
      <c r="G69" s="62"/>
      <c r="H69" s="62"/>
      <c r="I69" s="128"/>
      <c r="J69" s="62"/>
      <c r="K69" s="62"/>
      <c r="L69" s="62"/>
      <c r="M69" s="62"/>
      <c r="N69" s="62"/>
    </row>
    <row r="70" spans="1:14" x14ac:dyDescent="0.25">
      <c r="A70" s="15">
        <v>580</v>
      </c>
      <c r="B70" s="27" t="s">
        <v>326</v>
      </c>
      <c r="C70" s="27"/>
      <c r="D70" s="27"/>
      <c r="E70" s="27"/>
      <c r="F70" s="27"/>
      <c r="G70" s="27"/>
      <c r="H70" s="27"/>
      <c r="I70" s="126"/>
      <c r="J70" s="27"/>
      <c r="K70" s="27"/>
      <c r="L70" s="27"/>
      <c r="M70" s="27"/>
      <c r="N70" s="27"/>
    </row>
    <row r="71" spans="1:14" x14ac:dyDescent="0.25">
      <c r="A71" s="15">
        <v>590</v>
      </c>
      <c r="B71" s="27" t="s">
        <v>327</v>
      </c>
      <c r="C71" s="27"/>
      <c r="D71" s="27"/>
      <c r="E71" s="27"/>
      <c r="F71" s="27"/>
      <c r="G71" s="27"/>
      <c r="H71" s="27"/>
      <c r="I71" s="126"/>
      <c r="J71" s="27"/>
      <c r="K71" s="27"/>
      <c r="L71" s="27"/>
      <c r="M71" s="27"/>
      <c r="N71" s="27"/>
    </row>
    <row r="72" spans="1:14" x14ac:dyDescent="0.25">
      <c r="A72" s="15">
        <v>600</v>
      </c>
      <c r="B72" s="27" t="s">
        <v>338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x14ac:dyDescent="0.25">
      <c r="A73" s="15">
        <v>610</v>
      </c>
      <c r="B73" s="27" t="s">
        <v>329</v>
      </c>
      <c r="C73" s="27"/>
      <c r="D73" s="27"/>
      <c r="E73" s="27"/>
      <c r="F73" s="27"/>
      <c r="G73" s="27"/>
      <c r="H73" s="27"/>
      <c r="I73" s="126"/>
      <c r="J73" s="27"/>
      <c r="K73" s="27"/>
      <c r="L73" s="27"/>
      <c r="M73" s="27"/>
      <c r="N73" s="27"/>
    </row>
    <row r="74" spans="1:14" x14ac:dyDescent="0.25">
      <c r="A74" s="15">
        <v>620</v>
      </c>
      <c r="B74" s="27" t="s">
        <v>346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</row>
    <row r="75" spans="1:14" x14ac:dyDescent="0.25">
      <c r="A75" s="15">
        <v>630</v>
      </c>
      <c r="B75" s="27" t="s">
        <v>331</v>
      </c>
      <c r="C75" s="27"/>
      <c r="D75" s="64"/>
      <c r="E75" s="27"/>
      <c r="F75" s="27"/>
      <c r="G75" s="27"/>
      <c r="H75" s="27"/>
      <c r="I75" s="126"/>
      <c r="J75" s="27"/>
      <c r="K75" s="27"/>
      <c r="L75" s="64"/>
      <c r="M75" s="27"/>
      <c r="N75" s="27"/>
    </row>
    <row r="76" spans="1:14" x14ac:dyDescent="0.25">
      <c r="A76" s="15">
        <v>640</v>
      </c>
      <c r="B76" s="27" t="s">
        <v>332</v>
      </c>
      <c r="C76" s="87"/>
      <c r="D76" s="22"/>
      <c r="E76" s="88"/>
      <c r="F76" s="85"/>
      <c r="G76" s="64"/>
      <c r="H76" s="64"/>
      <c r="I76" s="129"/>
      <c r="J76" s="64"/>
      <c r="K76" s="87"/>
      <c r="L76" s="22"/>
      <c r="M76" s="88"/>
      <c r="N76" s="85"/>
    </row>
    <row r="77" spans="1:14" x14ac:dyDescent="0.25">
      <c r="A77" s="15">
        <v>650</v>
      </c>
      <c r="B77" s="47" t="s">
        <v>347</v>
      </c>
      <c r="C77" s="84">
        <f>SUM(C78:C85)</f>
        <v>0</v>
      </c>
      <c r="D77" s="89"/>
      <c r="E77" s="84">
        <f>SUM(E78:E85)</f>
        <v>0</v>
      </c>
      <c r="F77" s="84">
        <f t="shared" ref="F77:G77" si="22">SUM(F78:F84)</f>
        <v>0</v>
      </c>
      <c r="G77" s="84">
        <f t="shared" si="22"/>
        <v>0</v>
      </c>
      <c r="H77" s="84">
        <f>SUM(H78:H84)</f>
        <v>0</v>
      </c>
      <c r="I77" s="127">
        <f t="shared" ref="I77" si="23">SUM(I78:I84)</f>
        <v>0</v>
      </c>
      <c r="J77" s="84">
        <f>SUM(J78:J84)</f>
        <v>0</v>
      </c>
      <c r="K77" s="84">
        <f>SUM(K78:K84)</f>
        <v>0</v>
      </c>
      <c r="L77" s="89"/>
      <c r="M77" s="84">
        <f>SUM(M78:M84)</f>
        <v>0</v>
      </c>
      <c r="N77" s="84">
        <f>SUM(N78:N84)</f>
        <v>0</v>
      </c>
    </row>
    <row r="78" spans="1:14" x14ac:dyDescent="0.25">
      <c r="A78" s="15">
        <v>660</v>
      </c>
      <c r="B78" s="27" t="s">
        <v>334</v>
      </c>
      <c r="C78" s="62"/>
      <c r="D78" s="89"/>
      <c r="E78" s="62"/>
      <c r="F78" s="62"/>
      <c r="G78" s="62"/>
      <c r="H78" s="62"/>
      <c r="I78" s="128"/>
      <c r="J78" s="62"/>
      <c r="K78" s="62"/>
      <c r="L78" s="89"/>
      <c r="M78" s="62"/>
      <c r="N78" s="62"/>
    </row>
    <row r="79" spans="1:14" x14ac:dyDescent="0.25">
      <c r="A79" s="15">
        <v>670</v>
      </c>
      <c r="B79" s="27" t="s">
        <v>348</v>
      </c>
      <c r="C79" s="27"/>
      <c r="D79" s="26"/>
      <c r="E79" s="27"/>
      <c r="F79" s="27"/>
      <c r="G79" s="27"/>
      <c r="H79" s="27"/>
      <c r="I79" s="126"/>
      <c r="J79" s="27"/>
      <c r="K79" s="27"/>
      <c r="L79" s="26"/>
      <c r="M79" s="27"/>
      <c r="N79" s="27"/>
    </row>
    <row r="80" spans="1:14" x14ac:dyDescent="0.25">
      <c r="A80" s="15">
        <v>680</v>
      </c>
      <c r="B80" s="27" t="s">
        <v>327</v>
      </c>
      <c r="C80" s="27"/>
      <c r="D80" s="26"/>
      <c r="E80" s="27"/>
      <c r="F80" s="27"/>
      <c r="G80" s="27"/>
      <c r="H80" s="27"/>
      <c r="I80" s="126"/>
      <c r="J80" s="27"/>
      <c r="K80" s="27"/>
      <c r="L80" s="26"/>
      <c r="M80" s="27"/>
      <c r="N80" s="27"/>
    </row>
    <row r="81" spans="1:14" x14ac:dyDescent="0.25">
      <c r="A81" s="15">
        <v>690</v>
      </c>
      <c r="B81" s="27" t="s">
        <v>338</v>
      </c>
      <c r="C81" s="126"/>
      <c r="D81" s="131"/>
      <c r="E81" s="126"/>
      <c r="F81" s="126"/>
      <c r="G81" s="126"/>
      <c r="H81" s="126"/>
      <c r="I81" s="126"/>
      <c r="J81" s="126"/>
      <c r="K81" s="126"/>
      <c r="L81" s="131"/>
      <c r="M81" s="126"/>
      <c r="N81" s="126"/>
    </row>
    <row r="82" spans="1:14" x14ac:dyDescent="0.25">
      <c r="A82" s="15">
        <v>700</v>
      </c>
      <c r="B82" s="27" t="s">
        <v>349</v>
      </c>
      <c r="C82" s="27"/>
      <c r="D82" s="26"/>
      <c r="E82" s="27"/>
      <c r="F82" s="27"/>
      <c r="G82" s="27"/>
      <c r="H82" s="27"/>
      <c r="I82" s="126"/>
      <c r="J82" s="27"/>
      <c r="K82" s="27"/>
      <c r="L82" s="26"/>
      <c r="M82" s="27"/>
      <c r="N82" s="27"/>
    </row>
    <row r="83" spans="1:14" x14ac:dyDescent="0.25">
      <c r="A83" s="15">
        <v>710</v>
      </c>
      <c r="B83" s="27" t="s">
        <v>350</v>
      </c>
      <c r="C83" s="126"/>
      <c r="D83" s="131"/>
      <c r="E83" s="126"/>
      <c r="F83" s="126"/>
      <c r="G83" s="126"/>
      <c r="H83" s="126"/>
      <c r="I83" s="126"/>
      <c r="J83" s="126"/>
      <c r="K83" s="126"/>
      <c r="L83" s="131"/>
      <c r="M83" s="126"/>
      <c r="N83" s="126"/>
    </row>
    <row r="84" spans="1:14" x14ac:dyDescent="0.25">
      <c r="A84" s="15">
        <v>720</v>
      </c>
      <c r="B84" s="27" t="s">
        <v>331</v>
      </c>
      <c r="C84" s="27"/>
      <c r="D84" s="26"/>
      <c r="E84" s="27"/>
      <c r="F84" s="27"/>
      <c r="G84" s="27"/>
      <c r="H84" s="27"/>
      <c r="I84" s="126"/>
      <c r="J84" s="27"/>
      <c r="K84" s="27"/>
      <c r="L84" s="26"/>
      <c r="M84" s="27"/>
      <c r="N84" s="27"/>
    </row>
    <row r="85" spans="1:14" x14ac:dyDescent="0.25">
      <c r="A85" s="15">
        <v>730</v>
      </c>
      <c r="B85" s="27" t="s">
        <v>332</v>
      </c>
      <c r="C85" s="27"/>
      <c r="D85" s="26"/>
      <c r="E85" s="27"/>
      <c r="F85" s="26"/>
      <c r="G85" s="26"/>
      <c r="H85" s="26"/>
      <c r="I85" s="126"/>
      <c r="J85" s="26"/>
      <c r="K85" s="26"/>
      <c r="L85" s="26"/>
      <c r="M85" s="26"/>
      <c r="N85" s="26"/>
    </row>
    <row r="86" spans="1:14" x14ac:dyDescent="0.25">
      <c r="A86" s="169" t="s">
        <v>351</v>
      </c>
      <c r="B86" s="170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</row>
    <row r="87" spans="1:14" x14ac:dyDescent="0.25">
      <c r="A87" s="15">
        <v>740</v>
      </c>
      <c r="B87" s="27" t="s">
        <v>352</v>
      </c>
      <c r="C87" s="27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25">
      <c r="A88" s="15">
        <v>750</v>
      </c>
      <c r="B88" s="27" t="s">
        <v>353</v>
      </c>
      <c r="C88" s="27"/>
      <c r="D88" s="26"/>
      <c r="E88" s="27"/>
      <c r="F88" s="26"/>
      <c r="G88" s="27"/>
      <c r="H88" s="27"/>
      <c r="I88" s="126"/>
      <c r="J88" s="27"/>
      <c r="K88" s="26"/>
      <c r="L88" s="26"/>
      <c r="M88" s="26"/>
      <c r="N88" s="26"/>
    </row>
    <row r="89" spans="1:14" x14ac:dyDescent="0.25">
      <c r="A89" s="15">
        <v>760</v>
      </c>
      <c r="B89" s="27" t="s">
        <v>354</v>
      </c>
      <c r="C89" s="126"/>
      <c r="D89" s="131"/>
      <c r="E89" s="126"/>
      <c r="F89" s="131"/>
      <c r="G89" s="131"/>
      <c r="H89" s="131"/>
      <c r="I89" s="131"/>
      <c r="J89" s="131"/>
      <c r="K89" s="131"/>
      <c r="L89" s="131"/>
      <c r="M89" s="131"/>
      <c r="N89" s="131"/>
    </row>
    <row r="91" spans="1:14" s="1" customFormat="1" ht="12.75" x14ac:dyDescent="0.2">
      <c r="B91" s="76" t="s">
        <v>87</v>
      </c>
      <c r="C91" s="83"/>
    </row>
    <row r="92" spans="1:14" s="1" customFormat="1" ht="12.75" x14ac:dyDescent="0.2">
      <c r="B92" s="77" t="s">
        <v>88</v>
      </c>
      <c r="C92" s="83"/>
    </row>
    <row r="93" spans="1:14" s="1" customFormat="1" ht="12.75" x14ac:dyDescent="0.2">
      <c r="B93" s="78"/>
    </row>
    <row r="94" spans="1:14" s="1" customFormat="1" ht="12.75" x14ac:dyDescent="0.2">
      <c r="B94" s="76" t="s">
        <v>87</v>
      </c>
      <c r="C94" s="83"/>
    </row>
    <row r="95" spans="1:14" s="1" customFormat="1" ht="12.75" x14ac:dyDescent="0.2">
      <c r="B95" s="79" t="s">
        <v>88</v>
      </c>
      <c r="C95" s="83"/>
    </row>
  </sheetData>
  <sheetProtection formatCells="0" formatColumns="0" formatRows="0" insertColumns="0" insertRows="0" insertHyperlinks="0" deleteColumns="0" deleteRows="0" sort="0" autoFilter="0" pivotTables="0"/>
  <mergeCells count="21">
    <mergeCell ref="D6:E6"/>
    <mergeCell ref="H6:I6"/>
    <mergeCell ref="A4:B4"/>
    <mergeCell ref="C4:E4"/>
    <mergeCell ref="H4:I4"/>
    <mergeCell ref="D5:E5"/>
    <mergeCell ref="H5:I5"/>
    <mergeCell ref="I10:I11"/>
    <mergeCell ref="J10:J11"/>
    <mergeCell ref="K10:N10"/>
    <mergeCell ref="A86:N86"/>
    <mergeCell ref="D7:E7"/>
    <mergeCell ref="H7:I7"/>
    <mergeCell ref="D8:E8"/>
    <mergeCell ref="A10:B11"/>
    <mergeCell ref="C10:C11"/>
    <mergeCell ref="D10:D11"/>
    <mergeCell ref="E10:E11"/>
    <mergeCell ref="F10:F11"/>
    <mergeCell ref="G10:G11"/>
    <mergeCell ref="H10:H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showGridLines="0" zoomScale="66" zoomScaleNormal="66" workbookViewId="0">
      <selection activeCell="B39" sqref="B39:C39"/>
    </sheetView>
  </sheetViews>
  <sheetFormatPr defaultColWidth="9.140625" defaultRowHeight="15" x14ac:dyDescent="0.25"/>
  <cols>
    <col min="1" max="1" width="8.5703125" style="91" customWidth="1"/>
    <col min="2" max="2" width="156" style="91" customWidth="1"/>
    <col min="3" max="3" width="13.42578125" style="91" customWidth="1"/>
    <col min="4" max="4" width="11.28515625" style="91" customWidth="1"/>
    <col min="5" max="6" width="12.42578125" style="91" customWidth="1"/>
    <col min="7" max="10" width="9.140625" style="91"/>
    <col min="11" max="12" width="11.140625" style="91" customWidth="1"/>
    <col min="13" max="14" width="12.42578125" style="91" customWidth="1"/>
    <col min="15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7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7" s="5" customFormat="1" x14ac:dyDescent="0.25">
      <c r="A4" s="174" t="s">
        <v>355</v>
      </c>
      <c r="B4" s="176"/>
      <c r="C4" s="177" t="s">
        <v>356</v>
      </c>
      <c r="D4" s="177"/>
      <c r="E4" s="177"/>
      <c r="F4" s="6"/>
      <c r="G4" s="7"/>
      <c r="H4" s="201"/>
      <c r="I4" s="201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200"/>
      <c r="I5" s="200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200"/>
      <c r="I6" s="200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200"/>
      <c r="I7" s="200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6" customHeight="1" x14ac:dyDescent="0.25">
      <c r="A10" s="181" t="s">
        <v>357</v>
      </c>
      <c r="B10" s="183"/>
      <c r="C10" s="192" t="s">
        <v>314</v>
      </c>
      <c r="D10" s="197" t="s">
        <v>315</v>
      </c>
      <c r="E10" s="192" t="s">
        <v>316</v>
      </c>
      <c r="F10" s="192" t="s">
        <v>317</v>
      </c>
      <c r="G10" s="192" t="s">
        <v>318</v>
      </c>
      <c r="H10" s="192" t="s">
        <v>319</v>
      </c>
      <c r="I10" s="192" t="s">
        <v>320</v>
      </c>
      <c r="J10" s="192" t="s">
        <v>321</v>
      </c>
      <c r="K10" s="192" t="s">
        <v>322</v>
      </c>
      <c r="L10" s="195"/>
      <c r="M10" s="195"/>
      <c r="N10" s="196"/>
    </row>
    <row r="11" spans="1:17" ht="69.95" customHeight="1" x14ac:dyDescent="0.25">
      <c r="A11" s="190"/>
      <c r="B11" s="191"/>
      <c r="C11" s="193"/>
      <c r="D11" s="193"/>
      <c r="E11" s="193"/>
      <c r="F11" s="193"/>
      <c r="G11" s="193"/>
      <c r="H11" s="193"/>
      <c r="I11" s="193"/>
      <c r="J11" s="193"/>
      <c r="K11" s="35" t="s">
        <v>314</v>
      </c>
      <c r="L11" s="35" t="s">
        <v>315</v>
      </c>
      <c r="M11" s="35" t="s">
        <v>316</v>
      </c>
      <c r="N11" s="35" t="s">
        <v>317</v>
      </c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28</v>
      </c>
      <c r="J12" s="15" t="s">
        <v>30</v>
      </c>
      <c r="K12" s="15" t="s">
        <v>32</v>
      </c>
      <c r="L12" s="15" t="s">
        <v>254</v>
      </c>
      <c r="M12" s="15" t="s">
        <v>255</v>
      </c>
      <c r="N12" s="15" t="s">
        <v>256</v>
      </c>
    </row>
    <row r="13" spans="1:17" x14ac:dyDescent="0.25">
      <c r="A13" s="15" t="s">
        <v>16</v>
      </c>
      <c r="B13" s="47" t="s">
        <v>323</v>
      </c>
      <c r="C13" s="84">
        <f>SUM(C14,C23,C32,C41,C50,C59,C68,C77)</f>
        <v>0</v>
      </c>
      <c r="D13" s="84">
        <f>SUM(D14,D23,D32,D41,D50,D59,D68,D77)</f>
        <v>0</v>
      </c>
      <c r="E13" s="84">
        <f>SUM(E14,E23,E32,E41,E50,E59,E68,E77)</f>
        <v>0</v>
      </c>
      <c r="F13" s="84">
        <f t="shared" ref="F13:G13" si="0">SUM(F14,F23,F32,F41,F50,F59,F68,F77)</f>
        <v>0</v>
      </c>
      <c r="G13" s="84">
        <f t="shared" si="0"/>
        <v>0</v>
      </c>
      <c r="H13" s="84">
        <f>SUM(H14,H23,H32,H41,H50,H59,H68,H77)</f>
        <v>0</v>
      </c>
      <c r="I13" s="127">
        <f t="shared" ref="I13:M13" si="1">SUM(I14,I23,I32,I41,I50,I59,I68,I77)</f>
        <v>0</v>
      </c>
      <c r="J13" s="84">
        <f t="shared" si="1"/>
        <v>0</v>
      </c>
      <c r="K13" s="84">
        <f t="shared" si="1"/>
        <v>0</v>
      </c>
      <c r="L13" s="84">
        <f t="shared" si="1"/>
        <v>0</v>
      </c>
      <c r="M13" s="84">
        <f t="shared" si="1"/>
        <v>0</v>
      </c>
      <c r="N13" s="84">
        <f>SUM(N14,N23,N32,N41,N50,N59,N68,N77)</f>
        <v>0</v>
      </c>
    </row>
    <row r="14" spans="1:17" x14ac:dyDescent="0.25">
      <c r="A14" s="15" t="s">
        <v>20</v>
      </c>
      <c r="B14" s="47" t="s">
        <v>324</v>
      </c>
      <c r="C14" s="84">
        <f>SUM(C15:C22)</f>
        <v>0</v>
      </c>
      <c r="D14" s="84">
        <f>SUM(D15:D22)</f>
        <v>0</v>
      </c>
      <c r="E14" s="84">
        <f t="shared" ref="E14:G14" si="2">SUM(E15:E22)</f>
        <v>0</v>
      </c>
      <c r="F14" s="84">
        <f>SUM(F15:F21)</f>
        <v>0</v>
      </c>
      <c r="G14" s="84">
        <f t="shared" si="2"/>
        <v>0</v>
      </c>
      <c r="H14" s="84">
        <f>SUM(H15:H22)</f>
        <v>0</v>
      </c>
      <c r="I14" s="127">
        <f t="shared" ref="I14:M14" si="3">SUM(I15:I22)</f>
        <v>0</v>
      </c>
      <c r="J14" s="84">
        <f t="shared" si="3"/>
        <v>0</v>
      </c>
      <c r="K14" s="84">
        <f t="shared" si="3"/>
        <v>0</v>
      </c>
      <c r="L14" s="84">
        <f t="shared" si="3"/>
        <v>0</v>
      </c>
      <c r="M14" s="84">
        <f t="shared" si="3"/>
        <v>0</v>
      </c>
      <c r="N14" s="84">
        <f>SUM(N15:N21)</f>
        <v>0</v>
      </c>
    </row>
    <row r="15" spans="1:17" x14ac:dyDescent="0.25">
      <c r="A15" s="15" t="s">
        <v>17</v>
      </c>
      <c r="B15" s="27" t="s">
        <v>325</v>
      </c>
      <c r="C15" s="62"/>
      <c r="D15" s="62"/>
      <c r="E15" s="62"/>
      <c r="F15" s="62"/>
      <c r="G15" s="62"/>
      <c r="H15" s="62"/>
      <c r="I15" s="128"/>
      <c r="J15" s="62"/>
      <c r="K15" s="62"/>
      <c r="L15" s="62"/>
      <c r="M15" s="62"/>
      <c r="N15" s="62"/>
    </row>
    <row r="16" spans="1:17" x14ac:dyDescent="0.25">
      <c r="A16" s="15" t="s">
        <v>18</v>
      </c>
      <c r="B16" s="27" t="s">
        <v>326</v>
      </c>
      <c r="C16" s="27"/>
      <c r="D16" s="27"/>
      <c r="E16" s="27"/>
      <c r="F16" s="27"/>
      <c r="G16" s="27"/>
      <c r="H16" s="27"/>
      <c r="I16" s="126"/>
      <c r="J16" s="27"/>
      <c r="K16" s="27"/>
      <c r="L16" s="27"/>
      <c r="M16" s="27"/>
      <c r="N16" s="27"/>
    </row>
    <row r="17" spans="1:14" x14ac:dyDescent="0.25">
      <c r="A17" s="15" t="s">
        <v>24</v>
      </c>
      <c r="B17" s="27" t="s">
        <v>327</v>
      </c>
      <c r="C17" s="27"/>
      <c r="D17" s="27"/>
      <c r="E17" s="27"/>
      <c r="F17" s="27"/>
      <c r="G17" s="27"/>
      <c r="H17" s="27"/>
      <c r="I17" s="126"/>
      <c r="J17" s="27"/>
      <c r="K17" s="27"/>
      <c r="L17" s="27"/>
      <c r="M17" s="27"/>
      <c r="N17" s="27"/>
    </row>
    <row r="18" spans="1:14" x14ac:dyDescent="0.25">
      <c r="A18" s="15" t="s">
        <v>26</v>
      </c>
      <c r="B18" s="27" t="s">
        <v>328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x14ac:dyDescent="0.25">
      <c r="A19" s="15" t="s">
        <v>28</v>
      </c>
      <c r="B19" s="27" t="s">
        <v>329</v>
      </c>
      <c r="C19" s="27"/>
      <c r="D19" s="27"/>
      <c r="E19" s="27"/>
      <c r="F19" s="27"/>
      <c r="G19" s="27"/>
      <c r="H19" s="27"/>
      <c r="I19" s="126"/>
      <c r="J19" s="27"/>
      <c r="K19" s="27"/>
      <c r="L19" s="27"/>
      <c r="M19" s="27"/>
      <c r="N19" s="27"/>
    </row>
    <row r="20" spans="1:14" x14ac:dyDescent="0.25">
      <c r="A20" s="15" t="s">
        <v>30</v>
      </c>
      <c r="B20" s="27" t="s">
        <v>330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x14ac:dyDescent="0.25">
      <c r="A21" s="15" t="s">
        <v>32</v>
      </c>
      <c r="B21" s="27" t="s">
        <v>331</v>
      </c>
      <c r="C21" s="27"/>
      <c r="D21" s="27"/>
      <c r="E21" s="27"/>
      <c r="F21" s="27"/>
      <c r="G21" s="27"/>
      <c r="H21" s="27"/>
      <c r="I21" s="126"/>
      <c r="J21" s="27"/>
      <c r="K21" s="27"/>
      <c r="L21" s="27"/>
      <c r="M21" s="27"/>
      <c r="N21" s="27"/>
    </row>
    <row r="22" spans="1:14" x14ac:dyDescent="0.25">
      <c r="A22" s="15">
        <v>100</v>
      </c>
      <c r="B22" s="27" t="s">
        <v>332</v>
      </c>
      <c r="C22" s="64"/>
      <c r="D22" s="64"/>
      <c r="E22" s="64"/>
      <c r="F22" s="85"/>
      <c r="G22" s="64"/>
      <c r="H22" s="64"/>
      <c r="I22" s="129"/>
      <c r="J22" s="64"/>
      <c r="K22" s="64"/>
      <c r="L22" s="64"/>
      <c r="M22" s="64"/>
      <c r="N22" s="85"/>
    </row>
    <row r="23" spans="1:14" ht="15.95" customHeight="1" x14ac:dyDescent="0.25">
      <c r="A23" s="15">
        <v>110</v>
      </c>
      <c r="B23" s="90" t="s">
        <v>333</v>
      </c>
      <c r="C23" s="84">
        <f t="shared" ref="C23:G23" si="4">SUM(C24:C31)</f>
        <v>0</v>
      </c>
      <c r="D23" s="84">
        <f t="shared" si="4"/>
        <v>0</v>
      </c>
      <c r="E23" s="84">
        <f t="shared" si="4"/>
        <v>0</v>
      </c>
      <c r="F23" s="84">
        <f>SUM(F24:F30)</f>
        <v>0</v>
      </c>
      <c r="G23" s="84">
        <f t="shared" si="4"/>
        <v>0</v>
      </c>
      <c r="H23" s="84">
        <f>SUM(H24:H31)</f>
        <v>0</v>
      </c>
      <c r="I23" s="127">
        <f t="shared" ref="I23:K23" si="5">SUM(I24:I31)</f>
        <v>0</v>
      </c>
      <c r="J23" s="84">
        <f t="shared" si="5"/>
        <v>0</v>
      </c>
      <c r="K23" s="84">
        <f t="shared" si="5"/>
        <v>0</v>
      </c>
      <c r="L23" s="84">
        <f>SUM(L24:L31)</f>
        <v>0</v>
      </c>
      <c r="M23" s="84">
        <f t="shared" ref="M23" si="6">SUM(M24:M31)</f>
        <v>0</v>
      </c>
      <c r="N23" s="84">
        <f>SUM(N24:N30)</f>
        <v>0</v>
      </c>
    </row>
    <row r="24" spans="1:14" x14ac:dyDescent="0.25">
      <c r="A24" s="15">
        <v>120</v>
      </c>
      <c r="B24" s="27" t="s">
        <v>334</v>
      </c>
      <c r="C24" s="62"/>
      <c r="D24" s="62"/>
      <c r="E24" s="62"/>
      <c r="F24" s="62"/>
      <c r="G24" s="62"/>
      <c r="H24" s="62"/>
      <c r="I24" s="128"/>
      <c r="J24" s="62"/>
      <c r="K24" s="62"/>
      <c r="L24" s="62"/>
      <c r="M24" s="62"/>
      <c r="N24" s="62"/>
    </row>
    <row r="25" spans="1:14" x14ac:dyDescent="0.25">
      <c r="A25" s="15">
        <v>130</v>
      </c>
      <c r="B25" s="27" t="s">
        <v>326</v>
      </c>
      <c r="C25" s="27"/>
      <c r="D25" s="27"/>
      <c r="E25" s="27"/>
      <c r="F25" s="27"/>
      <c r="G25" s="27"/>
      <c r="H25" s="27"/>
      <c r="I25" s="126"/>
      <c r="J25" s="27"/>
      <c r="K25" s="27"/>
      <c r="L25" s="27"/>
      <c r="M25" s="27"/>
      <c r="N25" s="27"/>
    </row>
    <row r="26" spans="1:14" x14ac:dyDescent="0.25">
      <c r="A26" s="15">
        <v>140</v>
      </c>
      <c r="B26" s="27" t="s">
        <v>327</v>
      </c>
      <c r="C26" s="27"/>
      <c r="D26" s="27"/>
      <c r="E26" s="27"/>
      <c r="F26" s="27"/>
      <c r="G26" s="27"/>
      <c r="H26" s="27"/>
      <c r="I26" s="126"/>
      <c r="J26" s="27"/>
      <c r="K26" s="27"/>
      <c r="L26" s="27"/>
      <c r="M26" s="27"/>
      <c r="N26" s="27"/>
    </row>
    <row r="27" spans="1:14" x14ac:dyDescent="0.25">
      <c r="A27" s="15">
        <v>150</v>
      </c>
      <c r="B27" s="27" t="s">
        <v>335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x14ac:dyDescent="0.25">
      <c r="A28" s="15">
        <v>160</v>
      </c>
      <c r="B28" s="27" t="s">
        <v>329</v>
      </c>
      <c r="C28" s="27"/>
      <c r="D28" s="27"/>
      <c r="E28" s="27"/>
      <c r="F28" s="27"/>
      <c r="G28" s="27"/>
      <c r="H28" s="27"/>
      <c r="I28" s="126"/>
      <c r="J28" s="27"/>
      <c r="K28" s="27"/>
      <c r="L28" s="27"/>
      <c r="M28" s="27"/>
      <c r="N28" s="27"/>
    </row>
    <row r="29" spans="1:14" x14ac:dyDescent="0.25">
      <c r="A29" s="15">
        <v>170</v>
      </c>
      <c r="B29" s="27" t="s">
        <v>336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 x14ac:dyDescent="0.25">
      <c r="A30" s="15">
        <v>180</v>
      </c>
      <c r="B30" s="27" t="s">
        <v>331</v>
      </c>
      <c r="C30" s="27"/>
      <c r="D30" s="27"/>
      <c r="E30" s="27"/>
      <c r="F30" s="27"/>
      <c r="G30" s="27"/>
      <c r="H30" s="27"/>
      <c r="I30" s="126"/>
      <c r="J30" s="27"/>
      <c r="K30" s="27"/>
      <c r="L30" s="27"/>
      <c r="M30" s="27"/>
      <c r="N30" s="27"/>
    </row>
    <row r="31" spans="1:14" x14ac:dyDescent="0.25">
      <c r="A31" s="15">
        <v>190</v>
      </c>
      <c r="B31" s="27" t="s">
        <v>332</v>
      </c>
      <c r="C31" s="64"/>
      <c r="D31" s="64"/>
      <c r="E31" s="64"/>
      <c r="F31" s="85"/>
      <c r="G31" s="64"/>
      <c r="H31" s="64"/>
      <c r="I31" s="129"/>
      <c r="J31" s="64"/>
      <c r="K31" s="64"/>
      <c r="L31" s="64"/>
      <c r="M31" s="64"/>
      <c r="N31" s="85"/>
    </row>
    <row r="32" spans="1:14" x14ac:dyDescent="0.25">
      <c r="A32" s="15">
        <v>200</v>
      </c>
      <c r="B32" s="47" t="s">
        <v>337</v>
      </c>
      <c r="C32" s="84">
        <f t="shared" ref="C32:G32" si="7">SUM(C33:C40)</f>
        <v>0</v>
      </c>
      <c r="D32" s="84">
        <f t="shared" si="7"/>
        <v>0</v>
      </c>
      <c r="E32" s="84">
        <f t="shared" si="7"/>
        <v>0</v>
      </c>
      <c r="F32" s="84">
        <f>SUM(F33:F39)</f>
        <v>0</v>
      </c>
      <c r="G32" s="84">
        <f t="shared" si="7"/>
        <v>0</v>
      </c>
      <c r="H32" s="84">
        <f>SUM(H33:H40)</f>
        <v>0</v>
      </c>
      <c r="I32" s="127">
        <f t="shared" ref="I32:K32" si="8">SUM(I33:I40)</f>
        <v>0</v>
      </c>
      <c r="J32" s="84">
        <f t="shared" si="8"/>
        <v>0</v>
      </c>
      <c r="K32" s="84">
        <f t="shared" si="8"/>
        <v>0</v>
      </c>
      <c r="L32" s="84">
        <f>SUM(L33:L40)</f>
        <v>0</v>
      </c>
      <c r="M32" s="84">
        <f t="shared" ref="M32" si="9">SUM(M33:M40)</f>
        <v>0</v>
      </c>
      <c r="N32" s="84">
        <f>SUM(N33:N39)</f>
        <v>0</v>
      </c>
    </row>
    <row r="33" spans="1:14" x14ac:dyDescent="0.25">
      <c r="A33" s="15">
        <v>210</v>
      </c>
      <c r="B33" s="27" t="s">
        <v>334</v>
      </c>
      <c r="C33" s="62"/>
      <c r="D33" s="62"/>
      <c r="E33" s="62"/>
      <c r="F33" s="62"/>
      <c r="G33" s="62"/>
      <c r="H33" s="62"/>
      <c r="I33" s="128"/>
      <c r="J33" s="62"/>
      <c r="K33" s="62"/>
      <c r="L33" s="62"/>
      <c r="M33" s="62"/>
      <c r="N33" s="62"/>
    </row>
    <row r="34" spans="1:14" x14ac:dyDescent="0.25">
      <c r="A34" s="15">
        <v>220</v>
      </c>
      <c r="B34" s="27" t="s">
        <v>326</v>
      </c>
      <c r="C34" s="27"/>
      <c r="D34" s="27"/>
      <c r="E34" s="27"/>
      <c r="F34" s="27"/>
      <c r="G34" s="27"/>
      <c r="H34" s="27"/>
      <c r="I34" s="126"/>
      <c r="J34" s="27"/>
      <c r="K34" s="27"/>
      <c r="L34" s="27"/>
      <c r="M34" s="27"/>
      <c r="N34" s="27"/>
    </row>
    <row r="35" spans="1:14" x14ac:dyDescent="0.25">
      <c r="A35" s="15">
        <v>230</v>
      </c>
      <c r="B35" s="27" t="s">
        <v>327</v>
      </c>
      <c r="C35" s="27"/>
      <c r="D35" s="27"/>
      <c r="E35" s="27"/>
      <c r="F35" s="27"/>
      <c r="G35" s="27"/>
      <c r="H35" s="27"/>
      <c r="I35" s="126"/>
      <c r="J35" s="27"/>
      <c r="K35" s="27"/>
      <c r="L35" s="27"/>
      <c r="M35" s="27"/>
      <c r="N35" s="27"/>
    </row>
    <row r="36" spans="1:14" x14ac:dyDescent="0.25">
      <c r="A36" s="15">
        <v>240</v>
      </c>
      <c r="B36" s="27" t="s">
        <v>338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x14ac:dyDescent="0.25">
      <c r="A37" s="15">
        <v>250</v>
      </c>
      <c r="B37" s="27" t="s">
        <v>329</v>
      </c>
      <c r="C37" s="27"/>
      <c r="D37" s="27"/>
      <c r="E37" s="27"/>
      <c r="F37" s="27"/>
      <c r="G37" s="27"/>
      <c r="H37" s="27"/>
      <c r="I37" s="126"/>
      <c r="J37" s="27"/>
      <c r="K37" s="27"/>
      <c r="L37" s="27"/>
      <c r="M37" s="27"/>
      <c r="N37" s="27"/>
    </row>
    <row r="38" spans="1:14" x14ac:dyDescent="0.25">
      <c r="A38" s="15">
        <v>260</v>
      </c>
      <c r="B38" s="27" t="s">
        <v>339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x14ac:dyDescent="0.25">
      <c r="A39" s="15">
        <v>270</v>
      </c>
      <c r="B39" s="27" t="s">
        <v>331</v>
      </c>
      <c r="C39" s="27"/>
      <c r="D39" s="27"/>
      <c r="E39" s="27"/>
      <c r="F39" s="27"/>
      <c r="G39" s="27"/>
      <c r="H39" s="27"/>
      <c r="I39" s="126"/>
      <c r="J39" s="27"/>
      <c r="K39" s="27"/>
      <c r="L39" s="27"/>
      <c r="M39" s="27"/>
      <c r="N39" s="27"/>
    </row>
    <row r="40" spans="1:14" x14ac:dyDescent="0.25">
      <c r="A40" s="15">
        <v>280</v>
      </c>
      <c r="B40" s="27" t="s">
        <v>332</v>
      </c>
      <c r="C40" s="64"/>
      <c r="D40" s="64"/>
      <c r="E40" s="64"/>
      <c r="F40" s="85"/>
      <c r="G40" s="64"/>
      <c r="H40" s="64"/>
      <c r="I40" s="129"/>
      <c r="J40" s="64"/>
      <c r="K40" s="64"/>
      <c r="L40" s="64"/>
      <c r="M40" s="64"/>
      <c r="N40" s="85"/>
    </row>
    <row r="41" spans="1:14" ht="26.25" customHeight="1" x14ac:dyDescent="0.25">
      <c r="A41" s="15">
        <v>290</v>
      </c>
      <c r="B41" s="90" t="s">
        <v>340</v>
      </c>
      <c r="C41" s="127">
        <f t="shared" ref="C41:G41" si="10">SUM(C42:C49)</f>
        <v>0</v>
      </c>
      <c r="D41" s="127">
        <f t="shared" si="10"/>
        <v>0</v>
      </c>
      <c r="E41" s="127">
        <f t="shared" si="10"/>
        <v>0</v>
      </c>
      <c r="F41" s="127">
        <f>SUM(F42:F48)</f>
        <v>0</v>
      </c>
      <c r="G41" s="127">
        <f t="shared" si="10"/>
        <v>0</v>
      </c>
      <c r="H41" s="127">
        <f>SUM(H42:H49)</f>
        <v>0</v>
      </c>
      <c r="I41" s="127">
        <f t="shared" ref="I41:K41" si="11">SUM(I42:I49)</f>
        <v>0</v>
      </c>
      <c r="J41" s="127">
        <f t="shared" si="11"/>
        <v>0</v>
      </c>
      <c r="K41" s="127">
        <f t="shared" si="11"/>
        <v>0</v>
      </c>
      <c r="L41" s="127">
        <f>SUM(L42:L49)</f>
        <v>0</v>
      </c>
      <c r="M41" s="127">
        <f t="shared" ref="M41" si="12">SUM(M42:M49)</f>
        <v>0</v>
      </c>
      <c r="N41" s="127">
        <f>SUM(N42:N48)</f>
        <v>0</v>
      </c>
    </row>
    <row r="42" spans="1:14" x14ac:dyDescent="0.25">
      <c r="A42" s="15">
        <v>300</v>
      </c>
      <c r="B42" s="27" t="s">
        <v>334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x14ac:dyDescent="0.25">
      <c r="A43" s="15">
        <v>310</v>
      </c>
      <c r="B43" s="27" t="s">
        <v>326</v>
      </c>
      <c r="C43" s="126"/>
      <c r="D43" s="126">
        <f>(D18+D24+D30+D36)-MIN(D18+D24+D30+D36,D42)</f>
        <v>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x14ac:dyDescent="0.25">
      <c r="A44" s="15">
        <v>320</v>
      </c>
      <c r="B44" s="27" t="s">
        <v>327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x14ac:dyDescent="0.25">
      <c r="A45" s="15">
        <v>330</v>
      </c>
      <c r="B45" s="27" t="s">
        <v>338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x14ac:dyDescent="0.25">
      <c r="A46" s="15">
        <v>340</v>
      </c>
      <c r="B46" s="27" t="s">
        <v>329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x14ac:dyDescent="0.25">
      <c r="A47" s="15">
        <v>350</v>
      </c>
      <c r="B47" s="27" t="s">
        <v>339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 x14ac:dyDescent="0.25">
      <c r="A48" s="15">
        <v>360</v>
      </c>
      <c r="B48" s="27" t="s">
        <v>331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x14ac:dyDescent="0.25">
      <c r="A49" s="15">
        <v>370</v>
      </c>
      <c r="B49" s="27" t="s">
        <v>332</v>
      </c>
      <c r="C49" s="129"/>
      <c r="D49" s="129"/>
      <c r="E49" s="129"/>
      <c r="F49" s="130"/>
      <c r="G49" s="129"/>
      <c r="H49" s="129"/>
      <c r="I49" s="129"/>
      <c r="J49" s="129"/>
      <c r="K49" s="129"/>
      <c r="L49" s="129"/>
      <c r="M49" s="129"/>
      <c r="N49" s="130"/>
    </row>
    <row r="50" spans="1:14" x14ac:dyDescent="0.25">
      <c r="A50" s="15">
        <v>380</v>
      </c>
      <c r="B50" s="90" t="s">
        <v>341</v>
      </c>
      <c r="C50" s="84">
        <f t="shared" ref="C50:G50" si="13">SUM(C51:C58)</f>
        <v>0</v>
      </c>
      <c r="D50" s="84">
        <f t="shared" si="13"/>
        <v>0</v>
      </c>
      <c r="E50" s="84">
        <f t="shared" si="13"/>
        <v>0</v>
      </c>
      <c r="F50" s="84">
        <f>SUM(F51:F57)</f>
        <v>0</v>
      </c>
      <c r="G50" s="84">
        <f t="shared" si="13"/>
        <v>0</v>
      </c>
      <c r="H50" s="84">
        <f>SUM(H51:H58)</f>
        <v>0</v>
      </c>
      <c r="I50" s="127">
        <f t="shared" ref="I50:K50" si="14">SUM(I51:I58)</f>
        <v>0</v>
      </c>
      <c r="J50" s="84">
        <f t="shared" si="14"/>
        <v>0</v>
      </c>
      <c r="K50" s="84">
        <f t="shared" si="14"/>
        <v>0</v>
      </c>
      <c r="L50" s="84">
        <f>SUM(L51:L58)</f>
        <v>0</v>
      </c>
      <c r="M50" s="84">
        <f t="shared" ref="M50" si="15">SUM(M51:M58)</f>
        <v>0</v>
      </c>
      <c r="N50" s="84">
        <f>SUM(N51:N57)</f>
        <v>0</v>
      </c>
    </row>
    <row r="51" spans="1:14" x14ac:dyDescent="0.25">
      <c r="A51" s="15">
        <v>390</v>
      </c>
      <c r="B51" s="27" t="s">
        <v>334</v>
      </c>
      <c r="C51" s="62"/>
      <c r="D51" s="62"/>
      <c r="E51" s="62"/>
      <c r="F51" s="62"/>
      <c r="G51" s="62"/>
      <c r="H51" s="62"/>
      <c r="I51" s="128"/>
      <c r="J51" s="62"/>
      <c r="K51" s="62"/>
      <c r="L51" s="62"/>
      <c r="M51" s="62"/>
      <c r="N51" s="62"/>
    </row>
    <row r="52" spans="1:14" x14ac:dyDescent="0.25">
      <c r="A52" s="15">
        <v>400</v>
      </c>
      <c r="B52" s="27" t="s">
        <v>326</v>
      </c>
      <c r="C52" s="27"/>
      <c r="D52" s="27"/>
      <c r="E52" s="27"/>
      <c r="F52" s="27"/>
      <c r="G52" s="27"/>
      <c r="H52" s="27"/>
      <c r="I52" s="126"/>
      <c r="J52" s="27"/>
      <c r="K52" s="27"/>
      <c r="L52" s="27"/>
      <c r="M52" s="27"/>
      <c r="N52" s="27"/>
    </row>
    <row r="53" spans="1:14" x14ac:dyDescent="0.25">
      <c r="A53" s="15">
        <v>410</v>
      </c>
      <c r="B53" s="27" t="s">
        <v>327</v>
      </c>
      <c r="C53" s="27"/>
      <c r="D53" s="27"/>
      <c r="E53" s="27"/>
      <c r="F53" s="27"/>
      <c r="G53" s="27"/>
      <c r="H53" s="27"/>
      <c r="I53" s="126"/>
      <c r="J53" s="27"/>
      <c r="K53" s="27"/>
      <c r="L53" s="27"/>
      <c r="M53" s="27"/>
      <c r="N53" s="27"/>
    </row>
    <row r="54" spans="1:14" x14ac:dyDescent="0.25">
      <c r="A54" s="15">
        <v>420</v>
      </c>
      <c r="B54" s="27" t="s">
        <v>342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</row>
    <row r="55" spans="1:14" x14ac:dyDescent="0.25">
      <c r="A55" s="15">
        <v>430</v>
      </c>
      <c r="B55" s="27" t="s">
        <v>329</v>
      </c>
      <c r="C55" s="27"/>
      <c r="D55" s="27"/>
      <c r="E55" s="27"/>
      <c r="F55" s="27"/>
      <c r="G55" s="27"/>
      <c r="H55" s="27"/>
      <c r="I55" s="126"/>
      <c r="J55" s="27"/>
      <c r="K55" s="27"/>
      <c r="L55" s="27"/>
      <c r="M55" s="27"/>
      <c r="N55" s="27"/>
    </row>
    <row r="56" spans="1:14" x14ac:dyDescent="0.25">
      <c r="A56" s="15">
        <v>440</v>
      </c>
      <c r="B56" s="27" t="s">
        <v>339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1:14" x14ac:dyDescent="0.25">
      <c r="A57" s="15">
        <v>450</v>
      </c>
      <c r="B57" s="27" t="s">
        <v>331</v>
      </c>
      <c r="C57" s="27"/>
      <c r="D57" s="27"/>
      <c r="E57" s="27"/>
      <c r="F57" s="27"/>
      <c r="G57" s="27"/>
      <c r="H57" s="27"/>
      <c r="I57" s="126"/>
      <c r="J57" s="27"/>
      <c r="K57" s="27"/>
      <c r="L57" s="27"/>
      <c r="M57" s="27"/>
      <c r="N57" s="27"/>
    </row>
    <row r="58" spans="1:14" x14ac:dyDescent="0.25">
      <c r="A58" s="15">
        <v>460</v>
      </c>
      <c r="B58" s="27" t="s">
        <v>332</v>
      </c>
      <c r="C58" s="64"/>
      <c r="D58" s="64"/>
      <c r="E58" s="64"/>
      <c r="F58" s="85"/>
      <c r="G58" s="64"/>
      <c r="H58" s="64"/>
      <c r="I58" s="129"/>
      <c r="J58" s="64"/>
      <c r="K58" s="64"/>
      <c r="L58" s="64"/>
      <c r="M58" s="64"/>
      <c r="N58" s="85"/>
    </row>
    <row r="59" spans="1:14" ht="30" customHeight="1" x14ac:dyDescent="0.25">
      <c r="A59" s="15">
        <v>470</v>
      </c>
      <c r="B59" s="90" t="s">
        <v>343</v>
      </c>
      <c r="C59" s="127">
        <f t="shared" ref="C59:G59" si="16">SUM(C60:C67)</f>
        <v>0</v>
      </c>
      <c r="D59" s="127">
        <f t="shared" si="16"/>
        <v>0</v>
      </c>
      <c r="E59" s="127">
        <f t="shared" si="16"/>
        <v>0</v>
      </c>
      <c r="F59" s="127">
        <f>SUM(F60:F66)</f>
        <v>0</v>
      </c>
      <c r="G59" s="127">
        <f t="shared" si="16"/>
        <v>0</v>
      </c>
      <c r="H59" s="127">
        <f>SUM(H60:H67)</f>
        <v>0</v>
      </c>
      <c r="I59" s="127">
        <f t="shared" ref="I59:J59" si="17">SUM(I60:I67)</f>
        <v>0</v>
      </c>
      <c r="J59" s="127">
        <f t="shared" si="17"/>
        <v>0</v>
      </c>
      <c r="K59" s="127">
        <f>SUM(K60:K67)</f>
        <v>0</v>
      </c>
      <c r="L59" s="127">
        <f>SUM(L60:L67)</f>
        <v>0</v>
      </c>
      <c r="M59" s="127">
        <f t="shared" ref="M59" si="18">SUM(M60:M67)</f>
        <v>0</v>
      </c>
      <c r="N59" s="127">
        <f>SUM(N60:N66)</f>
        <v>0</v>
      </c>
    </row>
    <row r="60" spans="1:14" x14ac:dyDescent="0.25">
      <c r="A60" s="15">
        <v>480</v>
      </c>
      <c r="B60" s="27" t="s">
        <v>344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x14ac:dyDescent="0.25">
      <c r="A61" s="15">
        <v>490</v>
      </c>
      <c r="B61" s="27" t="s">
        <v>326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</row>
    <row r="62" spans="1:14" x14ac:dyDescent="0.25">
      <c r="A62" s="15">
        <v>500</v>
      </c>
      <c r="B62" s="27" t="s">
        <v>327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4" x14ac:dyDescent="0.25">
      <c r="A63" s="15">
        <v>510</v>
      </c>
      <c r="B63" s="27" t="s">
        <v>338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x14ac:dyDescent="0.25">
      <c r="A64" s="15">
        <v>520</v>
      </c>
      <c r="B64" s="27" t="s">
        <v>329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</row>
    <row r="65" spans="1:14" x14ac:dyDescent="0.25">
      <c r="A65" s="15">
        <v>530</v>
      </c>
      <c r="B65" s="27" t="s">
        <v>339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x14ac:dyDescent="0.25">
      <c r="A66" s="15">
        <v>540</v>
      </c>
      <c r="B66" s="27" t="s">
        <v>331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x14ac:dyDescent="0.25">
      <c r="A67" s="15">
        <v>550</v>
      </c>
      <c r="B67" s="27" t="s">
        <v>332</v>
      </c>
      <c r="C67" s="129"/>
      <c r="D67" s="129"/>
      <c r="E67" s="129"/>
      <c r="F67" s="130"/>
      <c r="G67" s="129"/>
      <c r="H67" s="129"/>
      <c r="I67" s="129"/>
      <c r="J67" s="129"/>
      <c r="K67" s="129"/>
      <c r="L67" s="129"/>
      <c r="M67" s="129"/>
      <c r="N67" s="130"/>
    </row>
    <row r="68" spans="1:14" ht="29.25" customHeight="1" x14ac:dyDescent="0.25">
      <c r="A68" s="15">
        <v>560</v>
      </c>
      <c r="B68" s="90" t="s">
        <v>345</v>
      </c>
      <c r="C68" s="84">
        <f t="shared" ref="C68:G68" si="19">SUM(C69:C76)</f>
        <v>0</v>
      </c>
      <c r="D68" s="84">
        <f t="shared" si="19"/>
        <v>0</v>
      </c>
      <c r="E68" s="84">
        <f t="shared" si="19"/>
        <v>0</v>
      </c>
      <c r="F68" s="84">
        <f>SUM(F69:F75)</f>
        <v>0</v>
      </c>
      <c r="G68" s="84">
        <f t="shared" si="19"/>
        <v>0</v>
      </c>
      <c r="H68" s="84">
        <f>SUM(H69:H76)</f>
        <v>0</v>
      </c>
      <c r="I68" s="127">
        <f t="shared" ref="I68:J68" si="20">SUM(I69:I76)</f>
        <v>0</v>
      </c>
      <c r="J68" s="84">
        <f t="shared" si="20"/>
        <v>0</v>
      </c>
      <c r="K68" s="84">
        <f>SUM(K69:K76)</f>
        <v>0</v>
      </c>
      <c r="L68" s="84">
        <f>SUM(L69:L76)</f>
        <v>0</v>
      </c>
      <c r="M68" s="84">
        <f t="shared" ref="M68" si="21">SUM(M69:M76)</f>
        <v>0</v>
      </c>
      <c r="N68" s="84">
        <f>SUM(N69:N75)</f>
        <v>0</v>
      </c>
    </row>
    <row r="69" spans="1:14" x14ac:dyDescent="0.25">
      <c r="A69" s="15">
        <v>570</v>
      </c>
      <c r="B69" s="27" t="s">
        <v>334</v>
      </c>
      <c r="C69" s="62"/>
      <c r="D69" s="62"/>
      <c r="E69" s="62"/>
      <c r="F69" s="62"/>
      <c r="G69" s="62"/>
      <c r="H69" s="62"/>
      <c r="I69" s="128"/>
      <c r="J69" s="62"/>
      <c r="K69" s="62"/>
      <c r="L69" s="62"/>
      <c r="M69" s="62"/>
      <c r="N69" s="62"/>
    </row>
    <row r="70" spans="1:14" x14ac:dyDescent="0.25">
      <c r="A70" s="15">
        <v>580</v>
      </c>
      <c r="B70" s="27" t="s">
        <v>326</v>
      </c>
      <c r="C70" s="27"/>
      <c r="D70" s="27"/>
      <c r="E70" s="27"/>
      <c r="F70" s="27"/>
      <c r="G70" s="27"/>
      <c r="H70" s="27"/>
      <c r="I70" s="126"/>
      <c r="J70" s="27"/>
      <c r="K70" s="27"/>
      <c r="L70" s="27"/>
      <c r="M70" s="27"/>
      <c r="N70" s="27"/>
    </row>
    <row r="71" spans="1:14" x14ac:dyDescent="0.25">
      <c r="A71" s="15">
        <v>590</v>
      </c>
      <c r="B71" s="27" t="s">
        <v>327</v>
      </c>
      <c r="C71" s="27"/>
      <c r="D71" s="27"/>
      <c r="E71" s="27"/>
      <c r="F71" s="27"/>
      <c r="G71" s="27"/>
      <c r="H71" s="27"/>
      <c r="I71" s="126"/>
      <c r="J71" s="27"/>
      <c r="K71" s="27"/>
      <c r="L71" s="27"/>
      <c r="M71" s="27"/>
      <c r="N71" s="27"/>
    </row>
    <row r="72" spans="1:14" x14ac:dyDescent="0.25">
      <c r="A72" s="15">
        <v>600</v>
      </c>
      <c r="B72" s="27" t="s">
        <v>338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x14ac:dyDescent="0.25">
      <c r="A73" s="15">
        <v>610</v>
      </c>
      <c r="B73" s="27" t="s">
        <v>329</v>
      </c>
      <c r="C73" s="27"/>
      <c r="D73" s="27"/>
      <c r="E73" s="27"/>
      <c r="F73" s="27"/>
      <c r="G73" s="27"/>
      <c r="H73" s="27"/>
      <c r="I73" s="126"/>
      <c r="J73" s="27"/>
      <c r="K73" s="27"/>
      <c r="L73" s="27"/>
      <c r="M73" s="27"/>
      <c r="N73" s="27"/>
    </row>
    <row r="74" spans="1:14" x14ac:dyDescent="0.25">
      <c r="A74" s="15">
        <v>620</v>
      </c>
      <c r="B74" s="27" t="s">
        <v>346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</row>
    <row r="75" spans="1:14" x14ac:dyDescent="0.25">
      <c r="A75" s="15">
        <v>630</v>
      </c>
      <c r="B75" s="27" t="s">
        <v>331</v>
      </c>
      <c r="C75" s="27"/>
      <c r="D75" s="64"/>
      <c r="E75" s="27"/>
      <c r="F75" s="27"/>
      <c r="G75" s="27"/>
      <c r="H75" s="27"/>
      <c r="I75" s="126"/>
      <c r="J75" s="27"/>
      <c r="K75" s="27"/>
      <c r="L75" s="64"/>
      <c r="M75" s="27"/>
      <c r="N75" s="27"/>
    </row>
    <row r="76" spans="1:14" x14ac:dyDescent="0.25">
      <c r="A76" s="15">
        <v>640</v>
      </c>
      <c r="B76" s="27" t="s">
        <v>332</v>
      </c>
      <c r="C76" s="87"/>
      <c r="D76" s="22"/>
      <c r="E76" s="88"/>
      <c r="F76" s="85"/>
      <c r="G76" s="64"/>
      <c r="H76" s="64"/>
      <c r="I76" s="129"/>
      <c r="J76" s="64"/>
      <c r="K76" s="87"/>
      <c r="L76" s="22"/>
      <c r="M76" s="88"/>
      <c r="N76" s="85"/>
    </row>
    <row r="77" spans="1:14" x14ac:dyDescent="0.25">
      <c r="A77" s="15">
        <v>650</v>
      </c>
      <c r="B77" s="47" t="s">
        <v>347</v>
      </c>
      <c r="C77" s="84">
        <f>SUM(C78:C85)</f>
        <v>0</v>
      </c>
      <c r="D77" s="89"/>
      <c r="E77" s="84">
        <f>SUM(E78:E85)</f>
        <v>0</v>
      </c>
      <c r="F77" s="84">
        <f t="shared" ref="F77:G77" si="22">SUM(F78:F84)</f>
        <v>0</v>
      </c>
      <c r="G77" s="84">
        <f t="shared" si="22"/>
        <v>0</v>
      </c>
      <c r="H77" s="84">
        <f>SUM(H78:H84)</f>
        <v>0</v>
      </c>
      <c r="I77" s="127">
        <f t="shared" ref="I77" si="23">SUM(I78:I84)</f>
        <v>0</v>
      </c>
      <c r="J77" s="84">
        <f>SUM(J78:J84)</f>
        <v>0</v>
      </c>
      <c r="K77" s="84">
        <f>SUM(K78:K84)</f>
        <v>0</v>
      </c>
      <c r="L77" s="89"/>
      <c r="M77" s="84">
        <f>SUM(M78:M84)</f>
        <v>0</v>
      </c>
      <c r="N77" s="84">
        <f>SUM(N78:N84)</f>
        <v>0</v>
      </c>
    </row>
    <row r="78" spans="1:14" x14ac:dyDescent="0.25">
      <c r="A78" s="15">
        <v>660</v>
      </c>
      <c r="B78" s="27" t="s">
        <v>334</v>
      </c>
      <c r="C78" s="62"/>
      <c r="D78" s="89"/>
      <c r="E78" s="62"/>
      <c r="F78" s="62"/>
      <c r="G78" s="62"/>
      <c r="H78" s="62"/>
      <c r="I78" s="128"/>
      <c r="J78" s="62"/>
      <c r="K78" s="62"/>
      <c r="L78" s="89"/>
      <c r="M78" s="62"/>
      <c r="N78" s="62"/>
    </row>
    <row r="79" spans="1:14" x14ac:dyDescent="0.25">
      <c r="A79" s="15">
        <v>670</v>
      </c>
      <c r="B79" s="27" t="s">
        <v>348</v>
      </c>
      <c r="C79" s="27"/>
      <c r="D79" s="26"/>
      <c r="E79" s="27"/>
      <c r="F79" s="27"/>
      <c r="G79" s="27"/>
      <c r="H79" s="27"/>
      <c r="I79" s="126"/>
      <c r="J79" s="27"/>
      <c r="K79" s="27"/>
      <c r="L79" s="26"/>
      <c r="M79" s="27"/>
      <c r="N79" s="27"/>
    </row>
    <row r="80" spans="1:14" x14ac:dyDescent="0.25">
      <c r="A80" s="15">
        <v>680</v>
      </c>
      <c r="B80" s="27" t="s">
        <v>327</v>
      </c>
      <c r="C80" s="27"/>
      <c r="D80" s="26"/>
      <c r="E80" s="27"/>
      <c r="F80" s="27"/>
      <c r="G80" s="27"/>
      <c r="H80" s="27"/>
      <c r="I80" s="126"/>
      <c r="J80" s="27"/>
      <c r="K80" s="27"/>
      <c r="L80" s="26"/>
      <c r="M80" s="27"/>
      <c r="N80" s="27"/>
    </row>
    <row r="81" spans="1:14" x14ac:dyDescent="0.25">
      <c r="A81" s="15">
        <v>690</v>
      </c>
      <c r="B81" s="27" t="s">
        <v>338</v>
      </c>
      <c r="C81" s="126"/>
      <c r="D81" s="131"/>
      <c r="E81" s="126"/>
      <c r="F81" s="126"/>
      <c r="G81" s="126"/>
      <c r="H81" s="126"/>
      <c r="I81" s="126"/>
      <c r="J81" s="126"/>
      <c r="K81" s="126"/>
      <c r="L81" s="131"/>
      <c r="M81" s="126"/>
      <c r="N81" s="126"/>
    </row>
    <row r="82" spans="1:14" x14ac:dyDescent="0.25">
      <c r="A82" s="15">
        <v>700</v>
      </c>
      <c r="B82" s="27" t="s">
        <v>349</v>
      </c>
      <c r="C82" s="27"/>
      <c r="D82" s="26"/>
      <c r="E82" s="27"/>
      <c r="F82" s="27"/>
      <c r="G82" s="27"/>
      <c r="H82" s="27"/>
      <c r="I82" s="126"/>
      <c r="J82" s="27"/>
      <c r="K82" s="27"/>
      <c r="L82" s="26"/>
      <c r="M82" s="27"/>
      <c r="N82" s="27"/>
    </row>
    <row r="83" spans="1:14" x14ac:dyDescent="0.25">
      <c r="A83" s="15">
        <v>710</v>
      </c>
      <c r="B83" s="27" t="s">
        <v>350</v>
      </c>
      <c r="C83" s="126"/>
      <c r="D83" s="131"/>
      <c r="E83" s="126"/>
      <c r="F83" s="126"/>
      <c r="G83" s="126"/>
      <c r="H83" s="126"/>
      <c r="I83" s="126"/>
      <c r="J83" s="126"/>
      <c r="K83" s="126"/>
      <c r="L83" s="131"/>
      <c r="M83" s="126"/>
      <c r="N83" s="126"/>
    </row>
    <row r="84" spans="1:14" x14ac:dyDescent="0.25">
      <c r="A84" s="15">
        <v>720</v>
      </c>
      <c r="B84" s="27" t="s">
        <v>331</v>
      </c>
      <c r="C84" s="27"/>
      <c r="D84" s="26"/>
      <c r="E84" s="27"/>
      <c r="F84" s="27"/>
      <c r="G84" s="27"/>
      <c r="H84" s="27"/>
      <c r="I84" s="126"/>
      <c r="J84" s="27"/>
      <c r="K84" s="27"/>
      <c r="L84" s="26"/>
      <c r="M84" s="27"/>
      <c r="N84" s="27"/>
    </row>
    <row r="85" spans="1:14" x14ac:dyDescent="0.25">
      <c r="A85" s="15">
        <v>730</v>
      </c>
      <c r="B85" s="27" t="s">
        <v>332</v>
      </c>
      <c r="C85" s="27"/>
      <c r="D85" s="26"/>
      <c r="E85" s="27"/>
      <c r="F85" s="26"/>
      <c r="G85" s="26"/>
      <c r="H85" s="26"/>
      <c r="I85" s="126"/>
      <c r="J85" s="26"/>
      <c r="K85" s="26"/>
      <c r="L85" s="26"/>
      <c r="M85" s="26"/>
      <c r="N85" s="26"/>
    </row>
    <row r="86" spans="1:14" x14ac:dyDescent="0.25">
      <c r="A86" s="169" t="s">
        <v>351</v>
      </c>
      <c r="B86" s="170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</row>
    <row r="87" spans="1:14" x14ac:dyDescent="0.25">
      <c r="A87" s="15">
        <v>740</v>
      </c>
      <c r="B87" s="27" t="s">
        <v>352</v>
      </c>
      <c r="C87" s="27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25">
      <c r="A88" s="15">
        <v>750</v>
      </c>
      <c r="B88" s="27" t="s">
        <v>353</v>
      </c>
      <c r="C88" s="27"/>
      <c r="D88" s="26"/>
      <c r="E88" s="27"/>
      <c r="F88" s="26"/>
      <c r="G88" s="27"/>
      <c r="H88" s="27"/>
      <c r="I88" s="126"/>
      <c r="J88" s="27"/>
      <c r="K88" s="26"/>
      <c r="L88" s="26"/>
      <c r="M88" s="26"/>
      <c r="N88" s="26"/>
    </row>
    <row r="89" spans="1:14" x14ac:dyDescent="0.25">
      <c r="A89" s="15">
        <v>760</v>
      </c>
      <c r="B89" s="27" t="s">
        <v>354</v>
      </c>
      <c r="C89" s="126"/>
      <c r="D89" s="131"/>
      <c r="E89" s="126"/>
      <c r="F89" s="131"/>
      <c r="G89" s="131"/>
      <c r="H89" s="131"/>
      <c r="I89" s="131"/>
      <c r="J89" s="131"/>
      <c r="K89" s="131"/>
      <c r="L89" s="131"/>
      <c r="M89" s="131"/>
      <c r="N89" s="131"/>
    </row>
    <row r="91" spans="1:14" s="1" customFormat="1" ht="12.75" x14ac:dyDescent="0.2">
      <c r="B91" s="76" t="s">
        <v>87</v>
      </c>
      <c r="C91" s="83"/>
    </row>
    <row r="92" spans="1:14" s="1" customFormat="1" ht="12.75" x14ac:dyDescent="0.2">
      <c r="B92" s="77" t="s">
        <v>88</v>
      </c>
      <c r="C92" s="83"/>
    </row>
    <row r="93" spans="1:14" s="1" customFormat="1" ht="12.75" x14ac:dyDescent="0.2">
      <c r="B93" s="78"/>
    </row>
    <row r="94" spans="1:14" s="1" customFormat="1" ht="12.75" x14ac:dyDescent="0.2">
      <c r="B94" s="76" t="s">
        <v>87</v>
      </c>
      <c r="C94" s="83"/>
    </row>
    <row r="95" spans="1:14" s="1" customFormat="1" ht="12.75" x14ac:dyDescent="0.2">
      <c r="B95" s="79" t="s">
        <v>88</v>
      </c>
      <c r="C95" s="83"/>
    </row>
  </sheetData>
  <sheetProtection formatCells="0" formatColumns="0" formatRows="0" insertColumns="0" insertRows="0" insertHyperlinks="0" deleteColumns="0" deleteRows="0" sort="0" autoFilter="0" pivotTables="0"/>
  <mergeCells count="21">
    <mergeCell ref="D6:E6"/>
    <mergeCell ref="H6:I6"/>
    <mergeCell ref="A4:B4"/>
    <mergeCell ref="C4:E4"/>
    <mergeCell ref="H4:I4"/>
    <mergeCell ref="D5:E5"/>
    <mergeCell ref="H5:I5"/>
    <mergeCell ref="I10:I11"/>
    <mergeCell ref="J10:J11"/>
    <mergeCell ref="K10:N10"/>
    <mergeCell ref="A86:N86"/>
    <mergeCell ref="D7:E7"/>
    <mergeCell ref="H7:I7"/>
    <mergeCell ref="D8:E8"/>
    <mergeCell ref="A10:B11"/>
    <mergeCell ref="C10:C11"/>
    <mergeCell ref="D10:D11"/>
    <mergeCell ref="E10:E11"/>
    <mergeCell ref="F10:F11"/>
    <mergeCell ref="G10:G11"/>
    <mergeCell ref="H10:H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showGridLines="0" zoomScale="66" zoomScaleNormal="66" workbookViewId="0">
      <selection activeCell="B39" sqref="B39:C39"/>
    </sheetView>
  </sheetViews>
  <sheetFormatPr defaultColWidth="9.140625" defaultRowHeight="15" x14ac:dyDescent="0.25"/>
  <cols>
    <col min="1" max="1" width="8.5703125" style="91" customWidth="1"/>
    <col min="2" max="2" width="156" style="91" customWidth="1"/>
    <col min="3" max="3" width="13.42578125" style="91" customWidth="1"/>
    <col min="4" max="4" width="11.28515625" style="91" customWidth="1"/>
    <col min="5" max="6" width="12.42578125" style="91" customWidth="1"/>
    <col min="7" max="10" width="9.140625" style="91"/>
    <col min="11" max="12" width="11.140625" style="91" customWidth="1"/>
    <col min="13" max="14" width="12.42578125" style="91" customWidth="1"/>
    <col min="15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7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7" s="5" customFormat="1" x14ac:dyDescent="0.25">
      <c r="A4" s="174" t="s">
        <v>355</v>
      </c>
      <c r="B4" s="176"/>
      <c r="C4" s="177" t="s">
        <v>356</v>
      </c>
      <c r="D4" s="177"/>
      <c r="E4" s="177"/>
      <c r="F4" s="6"/>
      <c r="G4" s="7"/>
      <c r="H4" s="201"/>
      <c r="I4" s="201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200"/>
      <c r="I5" s="200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200"/>
      <c r="I6" s="200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200"/>
      <c r="I7" s="200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6" customHeight="1" x14ac:dyDescent="0.25">
      <c r="A10" s="181" t="s">
        <v>357</v>
      </c>
      <c r="B10" s="183"/>
      <c r="C10" s="192" t="s">
        <v>314</v>
      </c>
      <c r="D10" s="197" t="s">
        <v>315</v>
      </c>
      <c r="E10" s="192" t="s">
        <v>316</v>
      </c>
      <c r="F10" s="192" t="s">
        <v>317</v>
      </c>
      <c r="G10" s="192" t="s">
        <v>318</v>
      </c>
      <c r="H10" s="192" t="s">
        <v>319</v>
      </c>
      <c r="I10" s="192" t="s">
        <v>320</v>
      </c>
      <c r="J10" s="192" t="s">
        <v>321</v>
      </c>
      <c r="K10" s="192" t="s">
        <v>322</v>
      </c>
      <c r="L10" s="195"/>
      <c r="M10" s="195"/>
      <c r="N10" s="196"/>
    </row>
    <row r="11" spans="1:17" ht="69.95" customHeight="1" x14ac:dyDescent="0.25">
      <c r="A11" s="190"/>
      <c r="B11" s="191"/>
      <c r="C11" s="193"/>
      <c r="D11" s="193"/>
      <c r="E11" s="193"/>
      <c r="F11" s="193"/>
      <c r="G11" s="193"/>
      <c r="H11" s="193"/>
      <c r="I11" s="193"/>
      <c r="J11" s="193"/>
      <c r="K11" s="35" t="s">
        <v>314</v>
      </c>
      <c r="L11" s="35" t="s">
        <v>315</v>
      </c>
      <c r="M11" s="35" t="s">
        <v>316</v>
      </c>
      <c r="N11" s="35" t="s">
        <v>317</v>
      </c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28</v>
      </c>
      <c r="J12" s="15" t="s">
        <v>30</v>
      </c>
      <c r="K12" s="15" t="s">
        <v>32</v>
      </c>
      <c r="L12" s="15" t="s">
        <v>254</v>
      </c>
      <c r="M12" s="15" t="s">
        <v>255</v>
      </c>
      <c r="N12" s="15" t="s">
        <v>256</v>
      </c>
    </row>
    <row r="13" spans="1:17" x14ac:dyDescent="0.25">
      <c r="A13" s="15" t="s">
        <v>16</v>
      </c>
      <c r="B13" s="47" t="s">
        <v>323</v>
      </c>
      <c r="C13" s="84">
        <f>SUM(C14,C23,C32,C41,C50,C59,C68,C77)</f>
        <v>0</v>
      </c>
      <c r="D13" s="84">
        <f>SUM(D14,D23,D32,D41,D50,D59,D68,D77)</f>
        <v>0</v>
      </c>
      <c r="E13" s="84">
        <f>SUM(E14,E23,E32,E41,E50,E59,E68,E77)</f>
        <v>0</v>
      </c>
      <c r="F13" s="84">
        <f t="shared" ref="F13:G13" si="0">SUM(F14,F23,F32,F41,F50,F59,F68,F77)</f>
        <v>0</v>
      </c>
      <c r="G13" s="84">
        <f t="shared" si="0"/>
        <v>0</v>
      </c>
      <c r="H13" s="84">
        <f>SUM(H14,H23,H32,H41,H50,H59,H68,H77)</f>
        <v>0</v>
      </c>
      <c r="I13" s="127">
        <f t="shared" ref="I13:M13" si="1">SUM(I14,I23,I32,I41,I50,I59,I68,I77)</f>
        <v>0</v>
      </c>
      <c r="J13" s="84">
        <f t="shared" si="1"/>
        <v>0</v>
      </c>
      <c r="K13" s="84">
        <f t="shared" si="1"/>
        <v>0</v>
      </c>
      <c r="L13" s="84">
        <f t="shared" si="1"/>
        <v>0</v>
      </c>
      <c r="M13" s="84">
        <f t="shared" si="1"/>
        <v>0</v>
      </c>
      <c r="N13" s="84">
        <f>SUM(N14,N23,N32,N41,N50,N59,N68,N77)</f>
        <v>0</v>
      </c>
    </row>
    <row r="14" spans="1:17" x14ac:dyDescent="0.25">
      <c r="A14" s="15" t="s">
        <v>20</v>
      </c>
      <c r="B14" s="47" t="s">
        <v>324</v>
      </c>
      <c r="C14" s="84">
        <f>SUM(C15:C22)</f>
        <v>0</v>
      </c>
      <c r="D14" s="84">
        <f>SUM(D15:D22)</f>
        <v>0</v>
      </c>
      <c r="E14" s="84">
        <f t="shared" ref="E14:G14" si="2">SUM(E15:E22)</f>
        <v>0</v>
      </c>
      <c r="F14" s="84">
        <f>SUM(F15:F21)</f>
        <v>0</v>
      </c>
      <c r="G14" s="84">
        <f t="shared" si="2"/>
        <v>0</v>
      </c>
      <c r="H14" s="84">
        <f>SUM(H15:H22)</f>
        <v>0</v>
      </c>
      <c r="I14" s="127">
        <f t="shared" ref="I14:M14" si="3">SUM(I15:I22)</f>
        <v>0</v>
      </c>
      <c r="J14" s="84">
        <f t="shared" si="3"/>
        <v>0</v>
      </c>
      <c r="K14" s="84">
        <f t="shared" si="3"/>
        <v>0</v>
      </c>
      <c r="L14" s="84">
        <f t="shared" si="3"/>
        <v>0</v>
      </c>
      <c r="M14" s="84">
        <f t="shared" si="3"/>
        <v>0</v>
      </c>
      <c r="N14" s="84">
        <f>SUM(N15:N21)</f>
        <v>0</v>
      </c>
    </row>
    <row r="15" spans="1:17" x14ac:dyDescent="0.25">
      <c r="A15" s="15" t="s">
        <v>17</v>
      </c>
      <c r="B15" s="27" t="s">
        <v>325</v>
      </c>
      <c r="C15" s="62"/>
      <c r="D15" s="62"/>
      <c r="E15" s="62"/>
      <c r="F15" s="62"/>
      <c r="G15" s="62"/>
      <c r="H15" s="62"/>
      <c r="I15" s="128"/>
      <c r="J15" s="62"/>
      <c r="K15" s="62"/>
      <c r="L15" s="62"/>
      <c r="M15" s="62"/>
      <c r="N15" s="62"/>
    </row>
    <row r="16" spans="1:17" x14ac:dyDescent="0.25">
      <c r="A16" s="15" t="s">
        <v>18</v>
      </c>
      <c r="B16" s="27" t="s">
        <v>326</v>
      </c>
      <c r="C16" s="27"/>
      <c r="D16" s="27"/>
      <c r="E16" s="27"/>
      <c r="F16" s="27"/>
      <c r="G16" s="27"/>
      <c r="H16" s="27"/>
      <c r="I16" s="126"/>
      <c r="J16" s="27"/>
      <c r="K16" s="27"/>
      <c r="L16" s="27"/>
      <c r="M16" s="27"/>
      <c r="N16" s="27"/>
    </row>
    <row r="17" spans="1:14" x14ac:dyDescent="0.25">
      <c r="A17" s="15" t="s">
        <v>24</v>
      </c>
      <c r="B17" s="27" t="s">
        <v>327</v>
      </c>
      <c r="C17" s="27"/>
      <c r="D17" s="27"/>
      <c r="E17" s="27"/>
      <c r="F17" s="27"/>
      <c r="G17" s="27"/>
      <c r="H17" s="27"/>
      <c r="I17" s="126"/>
      <c r="J17" s="27"/>
      <c r="K17" s="27"/>
      <c r="L17" s="27"/>
      <c r="M17" s="27"/>
      <c r="N17" s="27"/>
    </row>
    <row r="18" spans="1:14" x14ac:dyDescent="0.25">
      <c r="A18" s="15" t="s">
        <v>26</v>
      </c>
      <c r="B18" s="27" t="s">
        <v>328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x14ac:dyDescent="0.25">
      <c r="A19" s="15" t="s">
        <v>28</v>
      </c>
      <c r="B19" s="27" t="s">
        <v>329</v>
      </c>
      <c r="C19" s="27"/>
      <c r="D19" s="27"/>
      <c r="E19" s="27"/>
      <c r="F19" s="27"/>
      <c r="G19" s="27"/>
      <c r="H19" s="27"/>
      <c r="I19" s="126"/>
      <c r="J19" s="27"/>
      <c r="K19" s="27"/>
      <c r="L19" s="27"/>
      <c r="M19" s="27"/>
      <c r="N19" s="27"/>
    </row>
    <row r="20" spans="1:14" x14ac:dyDescent="0.25">
      <c r="A20" s="15" t="s">
        <v>30</v>
      </c>
      <c r="B20" s="27" t="s">
        <v>330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x14ac:dyDescent="0.25">
      <c r="A21" s="15" t="s">
        <v>32</v>
      </c>
      <c r="B21" s="27" t="s">
        <v>331</v>
      </c>
      <c r="C21" s="27"/>
      <c r="D21" s="27"/>
      <c r="E21" s="27"/>
      <c r="F21" s="27"/>
      <c r="G21" s="27"/>
      <c r="H21" s="27"/>
      <c r="I21" s="126"/>
      <c r="J21" s="27"/>
      <c r="K21" s="27"/>
      <c r="L21" s="27"/>
      <c r="M21" s="27"/>
      <c r="N21" s="27"/>
    </row>
    <row r="22" spans="1:14" x14ac:dyDescent="0.25">
      <c r="A22" s="15">
        <v>100</v>
      </c>
      <c r="B22" s="27" t="s">
        <v>332</v>
      </c>
      <c r="C22" s="64"/>
      <c r="D22" s="64"/>
      <c r="E22" s="64"/>
      <c r="F22" s="85"/>
      <c r="G22" s="64"/>
      <c r="H22" s="64"/>
      <c r="I22" s="129"/>
      <c r="J22" s="64"/>
      <c r="K22" s="64"/>
      <c r="L22" s="64"/>
      <c r="M22" s="64"/>
      <c r="N22" s="85"/>
    </row>
    <row r="23" spans="1:14" ht="15.95" customHeight="1" x14ac:dyDescent="0.25">
      <c r="A23" s="15">
        <v>110</v>
      </c>
      <c r="B23" s="90" t="s">
        <v>333</v>
      </c>
      <c r="C23" s="84">
        <f t="shared" ref="C23:G23" si="4">SUM(C24:C31)</f>
        <v>0</v>
      </c>
      <c r="D23" s="84">
        <f t="shared" si="4"/>
        <v>0</v>
      </c>
      <c r="E23" s="84">
        <f t="shared" si="4"/>
        <v>0</v>
      </c>
      <c r="F23" s="84">
        <f>SUM(F24:F30)</f>
        <v>0</v>
      </c>
      <c r="G23" s="84">
        <f t="shared" si="4"/>
        <v>0</v>
      </c>
      <c r="H23" s="84">
        <f>SUM(H24:H31)</f>
        <v>0</v>
      </c>
      <c r="I23" s="127">
        <f t="shared" ref="I23:K23" si="5">SUM(I24:I31)</f>
        <v>0</v>
      </c>
      <c r="J23" s="84">
        <f t="shared" si="5"/>
        <v>0</v>
      </c>
      <c r="K23" s="84">
        <f t="shared" si="5"/>
        <v>0</v>
      </c>
      <c r="L23" s="84">
        <f>SUM(L24:L31)</f>
        <v>0</v>
      </c>
      <c r="M23" s="84">
        <f t="shared" ref="M23" si="6">SUM(M24:M31)</f>
        <v>0</v>
      </c>
      <c r="N23" s="84">
        <f>SUM(N24:N30)</f>
        <v>0</v>
      </c>
    </row>
    <row r="24" spans="1:14" x14ac:dyDescent="0.25">
      <c r="A24" s="15">
        <v>120</v>
      </c>
      <c r="B24" s="27" t="s">
        <v>334</v>
      </c>
      <c r="C24" s="62"/>
      <c r="D24" s="62"/>
      <c r="E24" s="62"/>
      <c r="F24" s="62"/>
      <c r="G24" s="62"/>
      <c r="H24" s="62"/>
      <c r="I24" s="128"/>
      <c r="J24" s="62"/>
      <c r="K24" s="62"/>
      <c r="L24" s="62"/>
      <c r="M24" s="62"/>
      <c r="N24" s="62"/>
    </row>
    <row r="25" spans="1:14" x14ac:dyDescent="0.25">
      <c r="A25" s="15">
        <v>130</v>
      </c>
      <c r="B25" s="27" t="s">
        <v>326</v>
      </c>
      <c r="C25" s="27"/>
      <c r="D25" s="27"/>
      <c r="E25" s="27"/>
      <c r="F25" s="27"/>
      <c r="G25" s="27"/>
      <c r="H25" s="27"/>
      <c r="I25" s="126"/>
      <c r="J25" s="27"/>
      <c r="K25" s="27"/>
      <c r="L25" s="27"/>
      <c r="M25" s="27"/>
      <c r="N25" s="27"/>
    </row>
    <row r="26" spans="1:14" x14ac:dyDescent="0.25">
      <c r="A26" s="15">
        <v>140</v>
      </c>
      <c r="B26" s="27" t="s">
        <v>327</v>
      </c>
      <c r="C26" s="27"/>
      <c r="D26" s="27"/>
      <c r="E26" s="27"/>
      <c r="F26" s="27"/>
      <c r="G26" s="27"/>
      <c r="H26" s="27"/>
      <c r="I26" s="126"/>
      <c r="J26" s="27"/>
      <c r="K26" s="27"/>
      <c r="L26" s="27"/>
      <c r="M26" s="27"/>
      <c r="N26" s="27"/>
    </row>
    <row r="27" spans="1:14" x14ac:dyDescent="0.25">
      <c r="A27" s="15">
        <v>150</v>
      </c>
      <c r="B27" s="27" t="s">
        <v>335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x14ac:dyDescent="0.25">
      <c r="A28" s="15">
        <v>160</v>
      </c>
      <c r="B28" s="27" t="s">
        <v>329</v>
      </c>
      <c r="C28" s="27"/>
      <c r="D28" s="27"/>
      <c r="E28" s="27"/>
      <c r="F28" s="27"/>
      <c r="G28" s="27"/>
      <c r="H28" s="27"/>
      <c r="I28" s="126"/>
      <c r="J28" s="27"/>
      <c r="K28" s="27"/>
      <c r="L28" s="27"/>
      <c r="M28" s="27"/>
      <c r="N28" s="27"/>
    </row>
    <row r="29" spans="1:14" x14ac:dyDescent="0.25">
      <c r="A29" s="15">
        <v>170</v>
      </c>
      <c r="B29" s="27" t="s">
        <v>336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 x14ac:dyDescent="0.25">
      <c r="A30" s="15">
        <v>180</v>
      </c>
      <c r="B30" s="27" t="s">
        <v>331</v>
      </c>
      <c r="C30" s="27"/>
      <c r="D30" s="27"/>
      <c r="E30" s="27"/>
      <c r="F30" s="27"/>
      <c r="G30" s="27"/>
      <c r="H30" s="27"/>
      <c r="I30" s="126"/>
      <c r="J30" s="27"/>
      <c r="K30" s="27"/>
      <c r="L30" s="27"/>
      <c r="M30" s="27"/>
      <c r="N30" s="27"/>
    </row>
    <row r="31" spans="1:14" x14ac:dyDescent="0.25">
      <c r="A31" s="15">
        <v>190</v>
      </c>
      <c r="B31" s="27" t="s">
        <v>332</v>
      </c>
      <c r="C31" s="64"/>
      <c r="D31" s="64"/>
      <c r="E31" s="64"/>
      <c r="F31" s="85"/>
      <c r="G31" s="64"/>
      <c r="H31" s="64"/>
      <c r="I31" s="129"/>
      <c r="J31" s="64"/>
      <c r="K31" s="64"/>
      <c r="L31" s="64"/>
      <c r="M31" s="64"/>
      <c r="N31" s="85"/>
    </row>
    <row r="32" spans="1:14" x14ac:dyDescent="0.25">
      <c r="A32" s="15">
        <v>200</v>
      </c>
      <c r="B32" s="47" t="s">
        <v>337</v>
      </c>
      <c r="C32" s="84">
        <f t="shared" ref="C32:G32" si="7">SUM(C33:C40)</f>
        <v>0</v>
      </c>
      <c r="D32" s="84">
        <f t="shared" si="7"/>
        <v>0</v>
      </c>
      <c r="E32" s="84">
        <f t="shared" si="7"/>
        <v>0</v>
      </c>
      <c r="F32" s="84">
        <f>SUM(F33:F39)</f>
        <v>0</v>
      </c>
      <c r="G32" s="84">
        <f t="shared" si="7"/>
        <v>0</v>
      </c>
      <c r="H32" s="84">
        <f>SUM(H33:H40)</f>
        <v>0</v>
      </c>
      <c r="I32" s="127">
        <f t="shared" ref="I32:K32" si="8">SUM(I33:I40)</f>
        <v>0</v>
      </c>
      <c r="J32" s="84">
        <f t="shared" si="8"/>
        <v>0</v>
      </c>
      <c r="K32" s="84">
        <f t="shared" si="8"/>
        <v>0</v>
      </c>
      <c r="L32" s="84">
        <f>SUM(L33:L40)</f>
        <v>0</v>
      </c>
      <c r="M32" s="84">
        <f t="shared" ref="M32" si="9">SUM(M33:M40)</f>
        <v>0</v>
      </c>
      <c r="N32" s="84">
        <f>SUM(N33:N39)</f>
        <v>0</v>
      </c>
    </row>
    <row r="33" spans="1:14" x14ac:dyDescent="0.25">
      <c r="A33" s="15">
        <v>210</v>
      </c>
      <c r="B33" s="27" t="s">
        <v>334</v>
      </c>
      <c r="C33" s="62"/>
      <c r="D33" s="62"/>
      <c r="E33" s="62"/>
      <c r="F33" s="62"/>
      <c r="G33" s="62"/>
      <c r="H33" s="62"/>
      <c r="I33" s="128"/>
      <c r="J33" s="62"/>
      <c r="K33" s="62"/>
      <c r="L33" s="62"/>
      <c r="M33" s="62"/>
      <c r="N33" s="62"/>
    </row>
    <row r="34" spans="1:14" x14ac:dyDescent="0.25">
      <c r="A34" s="15">
        <v>220</v>
      </c>
      <c r="B34" s="27" t="s">
        <v>326</v>
      </c>
      <c r="C34" s="27"/>
      <c r="D34" s="27"/>
      <c r="E34" s="27"/>
      <c r="F34" s="27"/>
      <c r="G34" s="27"/>
      <c r="H34" s="27"/>
      <c r="I34" s="126"/>
      <c r="J34" s="27"/>
      <c r="K34" s="27"/>
      <c r="L34" s="27"/>
      <c r="M34" s="27"/>
      <c r="N34" s="27"/>
    </row>
    <row r="35" spans="1:14" x14ac:dyDescent="0.25">
      <c r="A35" s="15">
        <v>230</v>
      </c>
      <c r="B35" s="27" t="s">
        <v>327</v>
      </c>
      <c r="C35" s="27"/>
      <c r="D35" s="27"/>
      <c r="E35" s="27"/>
      <c r="F35" s="27"/>
      <c r="G35" s="27"/>
      <c r="H35" s="27"/>
      <c r="I35" s="126"/>
      <c r="J35" s="27"/>
      <c r="K35" s="27"/>
      <c r="L35" s="27"/>
      <c r="M35" s="27"/>
      <c r="N35" s="27"/>
    </row>
    <row r="36" spans="1:14" x14ac:dyDescent="0.25">
      <c r="A36" s="15">
        <v>240</v>
      </c>
      <c r="B36" s="27" t="s">
        <v>338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x14ac:dyDescent="0.25">
      <c r="A37" s="15">
        <v>250</v>
      </c>
      <c r="B37" s="27" t="s">
        <v>329</v>
      </c>
      <c r="C37" s="27"/>
      <c r="D37" s="27"/>
      <c r="E37" s="27"/>
      <c r="F37" s="27"/>
      <c r="G37" s="27"/>
      <c r="H37" s="27"/>
      <c r="I37" s="126"/>
      <c r="J37" s="27"/>
      <c r="K37" s="27"/>
      <c r="L37" s="27"/>
      <c r="M37" s="27"/>
      <c r="N37" s="27"/>
    </row>
    <row r="38" spans="1:14" x14ac:dyDescent="0.25">
      <c r="A38" s="15">
        <v>260</v>
      </c>
      <c r="B38" s="27" t="s">
        <v>339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x14ac:dyDescent="0.25">
      <c r="A39" s="15">
        <v>270</v>
      </c>
      <c r="B39" s="27" t="s">
        <v>331</v>
      </c>
      <c r="C39" s="27"/>
      <c r="D39" s="27"/>
      <c r="E39" s="27"/>
      <c r="F39" s="27"/>
      <c r="G39" s="27"/>
      <c r="H39" s="27"/>
      <c r="I39" s="126"/>
      <c r="J39" s="27"/>
      <c r="K39" s="27"/>
      <c r="L39" s="27"/>
      <c r="M39" s="27"/>
      <c r="N39" s="27"/>
    </row>
    <row r="40" spans="1:14" x14ac:dyDescent="0.25">
      <c r="A40" s="15">
        <v>280</v>
      </c>
      <c r="B40" s="27" t="s">
        <v>332</v>
      </c>
      <c r="C40" s="64"/>
      <c r="D40" s="64"/>
      <c r="E40" s="64"/>
      <c r="F40" s="85"/>
      <c r="G40" s="64"/>
      <c r="H40" s="64"/>
      <c r="I40" s="129"/>
      <c r="J40" s="64"/>
      <c r="K40" s="64"/>
      <c r="L40" s="64"/>
      <c r="M40" s="64"/>
      <c r="N40" s="85"/>
    </row>
    <row r="41" spans="1:14" ht="26.25" customHeight="1" x14ac:dyDescent="0.25">
      <c r="A41" s="15">
        <v>290</v>
      </c>
      <c r="B41" s="90" t="s">
        <v>340</v>
      </c>
      <c r="C41" s="127">
        <f t="shared" ref="C41:G41" si="10">SUM(C42:C49)</f>
        <v>0</v>
      </c>
      <c r="D41" s="127">
        <f t="shared" si="10"/>
        <v>0</v>
      </c>
      <c r="E41" s="127">
        <f t="shared" si="10"/>
        <v>0</v>
      </c>
      <c r="F41" s="127">
        <f>SUM(F42:F48)</f>
        <v>0</v>
      </c>
      <c r="G41" s="127">
        <f t="shared" si="10"/>
        <v>0</v>
      </c>
      <c r="H41" s="127">
        <f>SUM(H42:H49)</f>
        <v>0</v>
      </c>
      <c r="I41" s="127">
        <f t="shared" ref="I41:K41" si="11">SUM(I42:I49)</f>
        <v>0</v>
      </c>
      <c r="J41" s="127">
        <f t="shared" si="11"/>
        <v>0</v>
      </c>
      <c r="K41" s="127">
        <f t="shared" si="11"/>
        <v>0</v>
      </c>
      <c r="L41" s="127">
        <f>SUM(L42:L49)</f>
        <v>0</v>
      </c>
      <c r="M41" s="127">
        <f t="shared" ref="M41" si="12">SUM(M42:M49)</f>
        <v>0</v>
      </c>
      <c r="N41" s="127">
        <f>SUM(N42:N48)</f>
        <v>0</v>
      </c>
    </row>
    <row r="42" spans="1:14" x14ac:dyDescent="0.25">
      <c r="A42" s="15">
        <v>300</v>
      </c>
      <c r="B42" s="27" t="s">
        <v>334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x14ac:dyDescent="0.25">
      <c r="A43" s="15">
        <v>310</v>
      </c>
      <c r="B43" s="27" t="s">
        <v>326</v>
      </c>
      <c r="C43" s="126"/>
      <c r="D43" s="126">
        <f>(D18+D24+D30+D36)-MIN(D18+D24+D30+D36,D42)</f>
        <v>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x14ac:dyDescent="0.25">
      <c r="A44" s="15">
        <v>320</v>
      </c>
      <c r="B44" s="27" t="s">
        <v>327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x14ac:dyDescent="0.25">
      <c r="A45" s="15">
        <v>330</v>
      </c>
      <c r="B45" s="27" t="s">
        <v>338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x14ac:dyDescent="0.25">
      <c r="A46" s="15">
        <v>340</v>
      </c>
      <c r="B46" s="27" t="s">
        <v>329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x14ac:dyDescent="0.25">
      <c r="A47" s="15">
        <v>350</v>
      </c>
      <c r="B47" s="27" t="s">
        <v>339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 x14ac:dyDescent="0.25">
      <c r="A48" s="15">
        <v>360</v>
      </c>
      <c r="B48" s="27" t="s">
        <v>331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x14ac:dyDescent="0.25">
      <c r="A49" s="15">
        <v>370</v>
      </c>
      <c r="B49" s="27" t="s">
        <v>332</v>
      </c>
      <c r="C49" s="129"/>
      <c r="D49" s="129"/>
      <c r="E49" s="129"/>
      <c r="F49" s="130"/>
      <c r="G49" s="129"/>
      <c r="H49" s="129"/>
      <c r="I49" s="129"/>
      <c r="J49" s="129"/>
      <c r="K49" s="129"/>
      <c r="L49" s="129"/>
      <c r="M49" s="129"/>
      <c r="N49" s="130"/>
    </row>
    <row r="50" spans="1:14" x14ac:dyDescent="0.25">
      <c r="A50" s="15">
        <v>380</v>
      </c>
      <c r="B50" s="90" t="s">
        <v>341</v>
      </c>
      <c r="C50" s="84">
        <f t="shared" ref="C50:G50" si="13">SUM(C51:C58)</f>
        <v>0</v>
      </c>
      <c r="D50" s="84">
        <f t="shared" si="13"/>
        <v>0</v>
      </c>
      <c r="E50" s="84">
        <f t="shared" si="13"/>
        <v>0</v>
      </c>
      <c r="F50" s="84">
        <f>SUM(F51:F57)</f>
        <v>0</v>
      </c>
      <c r="G50" s="84">
        <f t="shared" si="13"/>
        <v>0</v>
      </c>
      <c r="H50" s="84">
        <f>SUM(H51:H58)</f>
        <v>0</v>
      </c>
      <c r="I50" s="127">
        <f t="shared" ref="I50:K50" si="14">SUM(I51:I58)</f>
        <v>0</v>
      </c>
      <c r="J50" s="84">
        <f t="shared" si="14"/>
        <v>0</v>
      </c>
      <c r="K50" s="84">
        <f t="shared" si="14"/>
        <v>0</v>
      </c>
      <c r="L50" s="84">
        <f>SUM(L51:L58)</f>
        <v>0</v>
      </c>
      <c r="M50" s="84">
        <f t="shared" ref="M50" si="15">SUM(M51:M58)</f>
        <v>0</v>
      </c>
      <c r="N50" s="84">
        <f>SUM(N51:N57)</f>
        <v>0</v>
      </c>
    </row>
    <row r="51" spans="1:14" x14ac:dyDescent="0.25">
      <c r="A51" s="15">
        <v>390</v>
      </c>
      <c r="B51" s="27" t="s">
        <v>334</v>
      </c>
      <c r="C51" s="62"/>
      <c r="D51" s="62"/>
      <c r="E51" s="62"/>
      <c r="F51" s="62"/>
      <c r="G51" s="62"/>
      <c r="H51" s="62"/>
      <c r="I51" s="128"/>
      <c r="J51" s="62"/>
      <c r="K51" s="62"/>
      <c r="L51" s="62"/>
      <c r="M51" s="62"/>
      <c r="N51" s="62"/>
    </row>
    <row r="52" spans="1:14" x14ac:dyDescent="0.25">
      <c r="A52" s="15">
        <v>400</v>
      </c>
      <c r="B52" s="27" t="s">
        <v>326</v>
      </c>
      <c r="C52" s="27"/>
      <c r="D52" s="27"/>
      <c r="E52" s="27"/>
      <c r="F52" s="27"/>
      <c r="G52" s="27"/>
      <c r="H52" s="27"/>
      <c r="I52" s="126"/>
      <c r="J52" s="27"/>
      <c r="K52" s="27"/>
      <c r="L52" s="27"/>
      <c r="M52" s="27"/>
      <c r="N52" s="27"/>
    </row>
    <row r="53" spans="1:14" x14ac:dyDescent="0.25">
      <c r="A53" s="15">
        <v>410</v>
      </c>
      <c r="B53" s="27" t="s">
        <v>327</v>
      </c>
      <c r="C53" s="27"/>
      <c r="D53" s="27"/>
      <c r="E53" s="27"/>
      <c r="F53" s="27"/>
      <c r="G53" s="27"/>
      <c r="H53" s="27"/>
      <c r="I53" s="126"/>
      <c r="J53" s="27"/>
      <c r="K53" s="27"/>
      <c r="L53" s="27"/>
      <c r="M53" s="27"/>
      <c r="N53" s="27"/>
    </row>
    <row r="54" spans="1:14" x14ac:dyDescent="0.25">
      <c r="A54" s="15">
        <v>420</v>
      </c>
      <c r="B54" s="27" t="s">
        <v>342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</row>
    <row r="55" spans="1:14" x14ac:dyDescent="0.25">
      <c r="A55" s="15">
        <v>430</v>
      </c>
      <c r="B55" s="27" t="s">
        <v>329</v>
      </c>
      <c r="C55" s="27"/>
      <c r="D55" s="27"/>
      <c r="E55" s="27"/>
      <c r="F55" s="27"/>
      <c r="G55" s="27"/>
      <c r="H55" s="27"/>
      <c r="I55" s="126"/>
      <c r="J55" s="27"/>
      <c r="K55" s="27"/>
      <c r="L55" s="27"/>
      <c r="M55" s="27"/>
      <c r="N55" s="27"/>
    </row>
    <row r="56" spans="1:14" x14ac:dyDescent="0.25">
      <c r="A56" s="15">
        <v>440</v>
      </c>
      <c r="B56" s="27" t="s">
        <v>339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1:14" x14ac:dyDescent="0.25">
      <c r="A57" s="15">
        <v>450</v>
      </c>
      <c r="B57" s="27" t="s">
        <v>331</v>
      </c>
      <c r="C57" s="27"/>
      <c r="D57" s="27"/>
      <c r="E57" s="27"/>
      <c r="F57" s="27"/>
      <c r="G57" s="27"/>
      <c r="H57" s="27"/>
      <c r="I57" s="126"/>
      <c r="J57" s="27"/>
      <c r="K57" s="27"/>
      <c r="L57" s="27"/>
      <c r="M57" s="27"/>
      <c r="N57" s="27"/>
    </row>
    <row r="58" spans="1:14" x14ac:dyDescent="0.25">
      <c r="A58" s="15">
        <v>460</v>
      </c>
      <c r="B58" s="27" t="s">
        <v>332</v>
      </c>
      <c r="C58" s="64"/>
      <c r="D58" s="64"/>
      <c r="E58" s="64"/>
      <c r="F58" s="85"/>
      <c r="G58" s="64"/>
      <c r="H58" s="64"/>
      <c r="I58" s="129"/>
      <c r="J58" s="64"/>
      <c r="K58" s="64"/>
      <c r="L58" s="64"/>
      <c r="M58" s="64"/>
      <c r="N58" s="85"/>
    </row>
    <row r="59" spans="1:14" ht="30" customHeight="1" x14ac:dyDescent="0.25">
      <c r="A59" s="15">
        <v>470</v>
      </c>
      <c r="B59" s="90" t="s">
        <v>343</v>
      </c>
      <c r="C59" s="127">
        <f t="shared" ref="C59:G59" si="16">SUM(C60:C67)</f>
        <v>0</v>
      </c>
      <c r="D59" s="127">
        <f t="shared" si="16"/>
        <v>0</v>
      </c>
      <c r="E59" s="127">
        <f t="shared" si="16"/>
        <v>0</v>
      </c>
      <c r="F59" s="127">
        <f>SUM(F60:F66)</f>
        <v>0</v>
      </c>
      <c r="G59" s="127">
        <f t="shared" si="16"/>
        <v>0</v>
      </c>
      <c r="H59" s="127">
        <f>SUM(H60:H67)</f>
        <v>0</v>
      </c>
      <c r="I59" s="127">
        <f t="shared" ref="I59:J59" si="17">SUM(I60:I67)</f>
        <v>0</v>
      </c>
      <c r="J59" s="127">
        <f t="shared" si="17"/>
        <v>0</v>
      </c>
      <c r="K59" s="127">
        <f>SUM(K60:K67)</f>
        <v>0</v>
      </c>
      <c r="L59" s="127">
        <f>SUM(L60:L67)</f>
        <v>0</v>
      </c>
      <c r="M59" s="127">
        <f t="shared" ref="M59" si="18">SUM(M60:M67)</f>
        <v>0</v>
      </c>
      <c r="N59" s="127">
        <f>SUM(N60:N66)</f>
        <v>0</v>
      </c>
    </row>
    <row r="60" spans="1:14" x14ac:dyDescent="0.25">
      <c r="A60" s="15">
        <v>480</v>
      </c>
      <c r="B60" s="27" t="s">
        <v>344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x14ac:dyDescent="0.25">
      <c r="A61" s="15">
        <v>490</v>
      </c>
      <c r="B61" s="27" t="s">
        <v>326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</row>
    <row r="62" spans="1:14" x14ac:dyDescent="0.25">
      <c r="A62" s="15">
        <v>500</v>
      </c>
      <c r="B62" s="27" t="s">
        <v>327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4" x14ac:dyDescent="0.25">
      <c r="A63" s="15">
        <v>510</v>
      </c>
      <c r="B63" s="27" t="s">
        <v>338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x14ac:dyDescent="0.25">
      <c r="A64" s="15">
        <v>520</v>
      </c>
      <c r="B64" s="27" t="s">
        <v>329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</row>
    <row r="65" spans="1:14" x14ac:dyDescent="0.25">
      <c r="A65" s="15">
        <v>530</v>
      </c>
      <c r="B65" s="27" t="s">
        <v>339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x14ac:dyDescent="0.25">
      <c r="A66" s="15">
        <v>540</v>
      </c>
      <c r="B66" s="27" t="s">
        <v>331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x14ac:dyDescent="0.25">
      <c r="A67" s="15">
        <v>550</v>
      </c>
      <c r="B67" s="27" t="s">
        <v>332</v>
      </c>
      <c r="C67" s="129"/>
      <c r="D67" s="129"/>
      <c r="E67" s="129"/>
      <c r="F67" s="130"/>
      <c r="G67" s="129"/>
      <c r="H67" s="129"/>
      <c r="I67" s="129"/>
      <c r="J67" s="129"/>
      <c r="K67" s="129"/>
      <c r="L67" s="129"/>
      <c r="M67" s="129"/>
      <c r="N67" s="130"/>
    </row>
    <row r="68" spans="1:14" ht="29.25" customHeight="1" x14ac:dyDescent="0.25">
      <c r="A68" s="15">
        <v>560</v>
      </c>
      <c r="B68" s="90" t="s">
        <v>345</v>
      </c>
      <c r="C68" s="84">
        <f t="shared" ref="C68:G68" si="19">SUM(C69:C76)</f>
        <v>0</v>
      </c>
      <c r="D68" s="84">
        <f t="shared" si="19"/>
        <v>0</v>
      </c>
      <c r="E68" s="84">
        <f t="shared" si="19"/>
        <v>0</v>
      </c>
      <c r="F68" s="84">
        <f>SUM(F69:F75)</f>
        <v>0</v>
      </c>
      <c r="G68" s="84">
        <f t="shared" si="19"/>
        <v>0</v>
      </c>
      <c r="H68" s="84">
        <f>SUM(H69:H76)</f>
        <v>0</v>
      </c>
      <c r="I68" s="127">
        <f t="shared" ref="I68:J68" si="20">SUM(I69:I76)</f>
        <v>0</v>
      </c>
      <c r="J68" s="84">
        <f t="shared" si="20"/>
        <v>0</v>
      </c>
      <c r="K68" s="84">
        <f>SUM(K69:K76)</f>
        <v>0</v>
      </c>
      <c r="L68" s="84">
        <f>SUM(L69:L76)</f>
        <v>0</v>
      </c>
      <c r="M68" s="84">
        <f t="shared" ref="M68" si="21">SUM(M69:M76)</f>
        <v>0</v>
      </c>
      <c r="N68" s="84">
        <f>SUM(N69:N75)</f>
        <v>0</v>
      </c>
    </row>
    <row r="69" spans="1:14" x14ac:dyDescent="0.25">
      <c r="A69" s="15">
        <v>570</v>
      </c>
      <c r="B69" s="27" t="s">
        <v>334</v>
      </c>
      <c r="C69" s="62"/>
      <c r="D69" s="62"/>
      <c r="E69" s="62"/>
      <c r="F69" s="62"/>
      <c r="G69" s="62"/>
      <c r="H69" s="62"/>
      <c r="I69" s="128"/>
      <c r="J69" s="62"/>
      <c r="K69" s="62"/>
      <c r="L69" s="62"/>
      <c r="M69" s="62"/>
      <c r="N69" s="62"/>
    </row>
    <row r="70" spans="1:14" x14ac:dyDescent="0.25">
      <c r="A70" s="15">
        <v>580</v>
      </c>
      <c r="B70" s="27" t="s">
        <v>326</v>
      </c>
      <c r="C70" s="27"/>
      <c r="D70" s="27"/>
      <c r="E70" s="27"/>
      <c r="F70" s="27"/>
      <c r="G70" s="27"/>
      <c r="H70" s="27"/>
      <c r="I70" s="126"/>
      <c r="J70" s="27"/>
      <c r="K70" s="27"/>
      <c r="L70" s="27"/>
      <c r="M70" s="27"/>
      <c r="N70" s="27"/>
    </row>
    <row r="71" spans="1:14" x14ac:dyDescent="0.25">
      <c r="A71" s="15">
        <v>590</v>
      </c>
      <c r="B71" s="27" t="s">
        <v>327</v>
      </c>
      <c r="C71" s="27"/>
      <c r="D71" s="27"/>
      <c r="E71" s="27"/>
      <c r="F71" s="27"/>
      <c r="G71" s="27"/>
      <c r="H71" s="27"/>
      <c r="I71" s="126"/>
      <c r="J71" s="27"/>
      <c r="K71" s="27"/>
      <c r="L71" s="27"/>
      <c r="M71" s="27"/>
      <c r="N71" s="27"/>
    </row>
    <row r="72" spans="1:14" x14ac:dyDescent="0.25">
      <c r="A72" s="15">
        <v>600</v>
      </c>
      <c r="B72" s="27" t="s">
        <v>338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x14ac:dyDescent="0.25">
      <c r="A73" s="15">
        <v>610</v>
      </c>
      <c r="B73" s="27" t="s">
        <v>329</v>
      </c>
      <c r="C73" s="27"/>
      <c r="D73" s="27"/>
      <c r="E73" s="27"/>
      <c r="F73" s="27"/>
      <c r="G73" s="27"/>
      <c r="H73" s="27"/>
      <c r="I73" s="126"/>
      <c r="J73" s="27"/>
      <c r="K73" s="27"/>
      <c r="L73" s="27"/>
      <c r="M73" s="27"/>
      <c r="N73" s="27"/>
    </row>
    <row r="74" spans="1:14" x14ac:dyDescent="0.25">
      <c r="A74" s="15">
        <v>620</v>
      </c>
      <c r="B74" s="27" t="s">
        <v>346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</row>
    <row r="75" spans="1:14" x14ac:dyDescent="0.25">
      <c r="A75" s="15">
        <v>630</v>
      </c>
      <c r="B75" s="27" t="s">
        <v>331</v>
      </c>
      <c r="C75" s="27"/>
      <c r="D75" s="64"/>
      <c r="E75" s="27"/>
      <c r="F75" s="27"/>
      <c r="G75" s="27"/>
      <c r="H75" s="27"/>
      <c r="I75" s="126"/>
      <c r="J75" s="27"/>
      <c r="K75" s="27"/>
      <c r="L75" s="64"/>
      <c r="M75" s="27"/>
      <c r="N75" s="27"/>
    </row>
    <row r="76" spans="1:14" x14ac:dyDescent="0.25">
      <c r="A76" s="15">
        <v>640</v>
      </c>
      <c r="B76" s="27" t="s">
        <v>332</v>
      </c>
      <c r="C76" s="87"/>
      <c r="D76" s="22"/>
      <c r="E76" s="88"/>
      <c r="F76" s="85"/>
      <c r="G76" s="64"/>
      <c r="H76" s="64"/>
      <c r="I76" s="129"/>
      <c r="J76" s="64"/>
      <c r="K76" s="87"/>
      <c r="L76" s="22"/>
      <c r="M76" s="88"/>
      <c r="N76" s="85"/>
    </row>
    <row r="77" spans="1:14" x14ac:dyDescent="0.25">
      <c r="A77" s="15">
        <v>650</v>
      </c>
      <c r="B77" s="47" t="s">
        <v>347</v>
      </c>
      <c r="C77" s="84">
        <f>SUM(C78:C85)</f>
        <v>0</v>
      </c>
      <c r="D77" s="89"/>
      <c r="E77" s="84">
        <f>SUM(E78:E85)</f>
        <v>0</v>
      </c>
      <c r="F77" s="84">
        <f t="shared" ref="F77:G77" si="22">SUM(F78:F84)</f>
        <v>0</v>
      </c>
      <c r="G77" s="84">
        <f t="shared" si="22"/>
        <v>0</v>
      </c>
      <c r="H77" s="84">
        <f>SUM(H78:H84)</f>
        <v>0</v>
      </c>
      <c r="I77" s="127">
        <f t="shared" ref="I77" si="23">SUM(I78:I84)</f>
        <v>0</v>
      </c>
      <c r="J77" s="84">
        <f>SUM(J78:J84)</f>
        <v>0</v>
      </c>
      <c r="K77" s="84">
        <f>SUM(K78:K84)</f>
        <v>0</v>
      </c>
      <c r="L77" s="89"/>
      <c r="M77" s="84">
        <f>SUM(M78:M84)</f>
        <v>0</v>
      </c>
      <c r="N77" s="84">
        <f>SUM(N78:N84)</f>
        <v>0</v>
      </c>
    </row>
    <row r="78" spans="1:14" x14ac:dyDescent="0.25">
      <c r="A78" s="15">
        <v>660</v>
      </c>
      <c r="B78" s="27" t="s">
        <v>334</v>
      </c>
      <c r="C78" s="62"/>
      <c r="D78" s="89"/>
      <c r="E78" s="62"/>
      <c r="F78" s="62"/>
      <c r="G78" s="62"/>
      <c r="H78" s="62"/>
      <c r="I78" s="128"/>
      <c r="J78" s="62"/>
      <c r="K78" s="62"/>
      <c r="L78" s="89"/>
      <c r="M78" s="62"/>
      <c r="N78" s="62"/>
    </row>
    <row r="79" spans="1:14" x14ac:dyDescent="0.25">
      <c r="A79" s="15">
        <v>670</v>
      </c>
      <c r="B79" s="27" t="s">
        <v>348</v>
      </c>
      <c r="C79" s="27"/>
      <c r="D79" s="26"/>
      <c r="E79" s="27"/>
      <c r="F79" s="27"/>
      <c r="G79" s="27"/>
      <c r="H79" s="27"/>
      <c r="I79" s="126"/>
      <c r="J79" s="27"/>
      <c r="K79" s="27"/>
      <c r="L79" s="26"/>
      <c r="M79" s="27"/>
      <c r="N79" s="27"/>
    </row>
    <row r="80" spans="1:14" x14ac:dyDescent="0.25">
      <c r="A80" s="15">
        <v>680</v>
      </c>
      <c r="B80" s="27" t="s">
        <v>327</v>
      </c>
      <c r="C80" s="27"/>
      <c r="D80" s="26"/>
      <c r="E80" s="27"/>
      <c r="F80" s="27"/>
      <c r="G80" s="27"/>
      <c r="H80" s="27"/>
      <c r="I80" s="126"/>
      <c r="J80" s="27"/>
      <c r="K80" s="27"/>
      <c r="L80" s="26"/>
      <c r="M80" s="27"/>
      <c r="N80" s="27"/>
    </row>
    <row r="81" spans="1:14" x14ac:dyDescent="0.25">
      <c r="A81" s="15">
        <v>690</v>
      </c>
      <c r="B81" s="27" t="s">
        <v>338</v>
      </c>
      <c r="C81" s="126"/>
      <c r="D81" s="131"/>
      <c r="E81" s="126"/>
      <c r="F81" s="126"/>
      <c r="G81" s="126"/>
      <c r="H81" s="126"/>
      <c r="I81" s="126"/>
      <c r="J81" s="126"/>
      <c r="K81" s="126"/>
      <c r="L81" s="131"/>
      <c r="M81" s="126"/>
      <c r="N81" s="126"/>
    </row>
    <row r="82" spans="1:14" x14ac:dyDescent="0.25">
      <c r="A82" s="15">
        <v>700</v>
      </c>
      <c r="B82" s="27" t="s">
        <v>349</v>
      </c>
      <c r="C82" s="27"/>
      <c r="D82" s="26"/>
      <c r="E82" s="27"/>
      <c r="F82" s="27"/>
      <c r="G82" s="27"/>
      <c r="H82" s="27"/>
      <c r="I82" s="126"/>
      <c r="J82" s="27"/>
      <c r="K82" s="27"/>
      <c r="L82" s="26"/>
      <c r="M82" s="27"/>
      <c r="N82" s="27"/>
    </row>
    <row r="83" spans="1:14" x14ac:dyDescent="0.25">
      <c r="A83" s="15">
        <v>710</v>
      </c>
      <c r="B83" s="27" t="s">
        <v>350</v>
      </c>
      <c r="C83" s="126"/>
      <c r="D83" s="131"/>
      <c r="E83" s="126"/>
      <c r="F83" s="126"/>
      <c r="G83" s="126"/>
      <c r="H83" s="126"/>
      <c r="I83" s="126"/>
      <c r="J83" s="126"/>
      <c r="K83" s="126"/>
      <c r="L83" s="131"/>
      <c r="M83" s="126"/>
      <c r="N83" s="126"/>
    </row>
    <row r="84" spans="1:14" x14ac:dyDescent="0.25">
      <c r="A84" s="15">
        <v>720</v>
      </c>
      <c r="B84" s="27" t="s">
        <v>331</v>
      </c>
      <c r="C84" s="27"/>
      <c r="D84" s="26"/>
      <c r="E84" s="27"/>
      <c r="F84" s="27"/>
      <c r="G84" s="27"/>
      <c r="H84" s="27"/>
      <c r="I84" s="126"/>
      <c r="J84" s="27"/>
      <c r="K84" s="27"/>
      <c r="L84" s="26"/>
      <c r="M84" s="27"/>
      <c r="N84" s="27"/>
    </row>
    <row r="85" spans="1:14" x14ac:dyDescent="0.25">
      <c r="A85" s="15">
        <v>730</v>
      </c>
      <c r="B85" s="27" t="s">
        <v>332</v>
      </c>
      <c r="C85" s="27"/>
      <c r="D85" s="26"/>
      <c r="E85" s="27"/>
      <c r="F85" s="26"/>
      <c r="G85" s="26"/>
      <c r="H85" s="26"/>
      <c r="I85" s="126"/>
      <c r="J85" s="26"/>
      <c r="K85" s="26"/>
      <c r="L85" s="26"/>
      <c r="M85" s="26"/>
      <c r="N85" s="26"/>
    </row>
    <row r="86" spans="1:14" x14ac:dyDescent="0.25">
      <c r="A86" s="169" t="s">
        <v>351</v>
      </c>
      <c r="B86" s="170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</row>
    <row r="87" spans="1:14" x14ac:dyDescent="0.25">
      <c r="A87" s="15">
        <v>740</v>
      </c>
      <c r="B87" s="27" t="s">
        <v>352</v>
      </c>
      <c r="C87" s="27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25">
      <c r="A88" s="15">
        <v>750</v>
      </c>
      <c r="B88" s="27" t="s">
        <v>353</v>
      </c>
      <c r="C88" s="27"/>
      <c r="D88" s="26"/>
      <c r="E88" s="27"/>
      <c r="F88" s="26"/>
      <c r="G88" s="27"/>
      <c r="H88" s="27"/>
      <c r="I88" s="126"/>
      <c r="J88" s="27"/>
      <c r="K88" s="26"/>
      <c r="L88" s="26"/>
      <c r="M88" s="26"/>
      <c r="N88" s="26"/>
    </row>
    <row r="89" spans="1:14" x14ac:dyDescent="0.25">
      <c r="A89" s="15">
        <v>760</v>
      </c>
      <c r="B89" s="27" t="s">
        <v>354</v>
      </c>
      <c r="C89" s="126"/>
      <c r="D89" s="131"/>
      <c r="E89" s="126"/>
      <c r="F89" s="131"/>
      <c r="G89" s="131"/>
      <c r="H89" s="131"/>
      <c r="I89" s="131"/>
      <c r="J89" s="131"/>
      <c r="K89" s="131"/>
      <c r="L89" s="131"/>
      <c r="M89" s="131"/>
      <c r="N89" s="131"/>
    </row>
    <row r="91" spans="1:14" s="1" customFormat="1" ht="12.75" x14ac:dyDescent="0.2">
      <c r="B91" s="76" t="s">
        <v>87</v>
      </c>
      <c r="C91" s="83"/>
    </row>
    <row r="92" spans="1:14" s="1" customFormat="1" ht="12.75" x14ac:dyDescent="0.2">
      <c r="B92" s="77" t="s">
        <v>88</v>
      </c>
      <c r="C92" s="83"/>
    </row>
    <row r="93" spans="1:14" s="1" customFormat="1" ht="12.75" x14ac:dyDescent="0.2">
      <c r="B93" s="78"/>
    </row>
    <row r="94" spans="1:14" s="1" customFormat="1" ht="12.75" x14ac:dyDescent="0.2">
      <c r="B94" s="76" t="s">
        <v>87</v>
      </c>
      <c r="C94" s="83"/>
    </row>
    <row r="95" spans="1:14" s="1" customFormat="1" ht="12.75" x14ac:dyDescent="0.2">
      <c r="B95" s="79" t="s">
        <v>88</v>
      </c>
      <c r="C95" s="83"/>
    </row>
  </sheetData>
  <sheetProtection formatCells="0" formatColumns="0" formatRows="0" insertColumns="0" insertRows="0" insertHyperlinks="0" deleteColumns="0" deleteRows="0" sort="0" autoFilter="0" pivotTables="0"/>
  <mergeCells count="21">
    <mergeCell ref="D6:E6"/>
    <mergeCell ref="H6:I6"/>
    <mergeCell ref="A4:B4"/>
    <mergeCell ref="C4:E4"/>
    <mergeCell ref="H4:I4"/>
    <mergeCell ref="D5:E5"/>
    <mergeCell ref="H5:I5"/>
    <mergeCell ref="I10:I11"/>
    <mergeCell ref="J10:J11"/>
    <mergeCell ref="K10:N10"/>
    <mergeCell ref="A86:N86"/>
    <mergeCell ref="D7:E7"/>
    <mergeCell ref="H7:I7"/>
    <mergeCell ref="D8:E8"/>
    <mergeCell ref="A10:B11"/>
    <mergeCell ref="C10:C11"/>
    <mergeCell ref="D10:D11"/>
    <mergeCell ref="E10:E11"/>
    <mergeCell ref="F10:F11"/>
    <mergeCell ref="G10:G11"/>
    <mergeCell ref="H10:H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showGridLines="0" tabSelected="1" topLeftCell="A7" zoomScale="66" zoomScaleNormal="66" workbookViewId="0">
      <selection activeCell="B39" sqref="B39:C39"/>
    </sheetView>
  </sheetViews>
  <sheetFormatPr defaultColWidth="9.140625" defaultRowHeight="15" x14ac:dyDescent="0.25"/>
  <cols>
    <col min="1" max="1" width="8.5703125" style="91" customWidth="1"/>
    <col min="2" max="2" width="156" style="91" customWidth="1"/>
    <col min="3" max="3" width="13.42578125" style="91" customWidth="1"/>
    <col min="4" max="4" width="11.28515625" style="91" customWidth="1"/>
    <col min="5" max="6" width="12.42578125" style="91" customWidth="1"/>
    <col min="7" max="10" width="9.140625" style="91"/>
    <col min="11" max="12" width="11.140625" style="91" customWidth="1"/>
    <col min="13" max="14" width="12.42578125" style="91" customWidth="1"/>
    <col min="15" max="16384" width="9.140625" style="91"/>
  </cols>
  <sheetData>
    <row r="1" spans="1:17" s="1" customFormat="1" ht="12.75" x14ac:dyDescent="0.2"/>
    <row r="2" spans="1:17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7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7" s="5" customFormat="1" x14ac:dyDescent="0.25">
      <c r="A4" s="174" t="s">
        <v>355</v>
      </c>
      <c r="B4" s="176"/>
      <c r="C4" s="177" t="s">
        <v>356</v>
      </c>
      <c r="D4" s="177"/>
      <c r="E4" s="177"/>
      <c r="F4" s="6"/>
      <c r="G4" s="7"/>
      <c r="H4" s="82"/>
      <c r="I4" s="82"/>
    </row>
    <row r="5" spans="1:17" s="1" customFormat="1" ht="12.75" x14ac:dyDescent="0.2">
      <c r="A5" s="8" t="s">
        <v>4</v>
      </c>
      <c r="B5" s="34"/>
      <c r="C5" s="9" t="s">
        <v>5</v>
      </c>
      <c r="D5" s="180"/>
      <c r="E5" s="180"/>
      <c r="F5" s="10"/>
      <c r="G5" s="11"/>
      <c r="H5" s="83"/>
      <c r="I5" s="83"/>
    </row>
    <row r="6" spans="1:17" s="1" customFormat="1" ht="12.75" x14ac:dyDescent="0.2">
      <c r="A6" s="8" t="s">
        <v>6</v>
      </c>
      <c r="B6" s="34"/>
      <c r="C6" s="12" t="s">
        <v>7</v>
      </c>
      <c r="D6" s="180"/>
      <c r="E6" s="180"/>
      <c r="F6" s="10"/>
      <c r="G6" s="11"/>
      <c r="H6" s="83"/>
      <c r="I6" s="83"/>
    </row>
    <row r="7" spans="1:17" s="1" customFormat="1" ht="12.75" x14ac:dyDescent="0.2">
      <c r="A7" s="8" t="s">
        <v>8</v>
      </c>
      <c r="B7" s="34"/>
      <c r="C7" s="12" t="s">
        <v>9</v>
      </c>
      <c r="D7" s="180"/>
      <c r="E7" s="180"/>
      <c r="F7" s="10"/>
      <c r="G7" s="11"/>
      <c r="H7" s="83"/>
      <c r="I7" s="83"/>
    </row>
    <row r="8" spans="1:17" s="13" customFormat="1" x14ac:dyDescent="0.25">
      <c r="C8" s="12" t="s">
        <v>10</v>
      </c>
      <c r="D8" s="178"/>
      <c r="E8" s="179"/>
    </row>
    <row r="9" spans="1:17" x14ac:dyDescent="0.25">
      <c r="A9" s="13" t="s">
        <v>98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6" customHeight="1" x14ac:dyDescent="0.25">
      <c r="A10" s="181" t="s">
        <v>357</v>
      </c>
      <c r="B10" s="183"/>
      <c r="C10" s="192" t="s">
        <v>314</v>
      </c>
      <c r="D10" s="197" t="s">
        <v>315</v>
      </c>
      <c r="E10" s="192" t="s">
        <v>316</v>
      </c>
      <c r="F10" s="192" t="s">
        <v>317</v>
      </c>
      <c r="G10" s="192" t="s">
        <v>318</v>
      </c>
      <c r="H10" s="192" t="s">
        <v>319</v>
      </c>
      <c r="I10" s="192" t="s">
        <v>320</v>
      </c>
      <c r="J10" s="192" t="s">
        <v>321</v>
      </c>
      <c r="K10" s="192" t="s">
        <v>322</v>
      </c>
      <c r="L10" s="195"/>
      <c r="M10" s="195"/>
      <c r="N10" s="196"/>
    </row>
    <row r="11" spans="1:17" ht="69.95" customHeight="1" x14ac:dyDescent="0.25">
      <c r="A11" s="190"/>
      <c r="B11" s="191"/>
      <c r="C11" s="193"/>
      <c r="D11" s="193"/>
      <c r="E11" s="193"/>
      <c r="F11" s="193"/>
      <c r="G11" s="193"/>
      <c r="H11" s="193"/>
      <c r="I11" s="193"/>
      <c r="J11" s="193"/>
      <c r="K11" s="35" t="s">
        <v>314</v>
      </c>
      <c r="L11" s="35" t="s">
        <v>315</v>
      </c>
      <c r="M11" s="35" t="s">
        <v>316</v>
      </c>
      <c r="N11" s="35" t="s">
        <v>317</v>
      </c>
    </row>
    <row r="12" spans="1:17" ht="15.75" x14ac:dyDescent="0.25">
      <c r="A12" s="36"/>
      <c r="B12" s="37"/>
      <c r="C12" s="15" t="s">
        <v>16</v>
      </c>
      <c r="D12" s="15" t="s">
        <v>20</v>
      </c>
      <c r="E12" s="15" t="s">
        <v>17</v>
      </c>
      <c r="F12" s="15" t="s">
        <v>18</v>
      </c>
      <c r="G12" s="15" t="s">
        <v>24</v>
      </c>
      <c r="H12" s="15" t="s">
        <v>26</v>
      </c>
      <c r="I12" s="15" t="s">
        <v>28</v>
      </c>
      <c r="J12" s="15" t="s">
        <v>30</v>
      </c>
      <c r="K12" s="15" t="s">
        <v>32</v>
      </c>
      <c r="L12" s="15" t="s">
        <v>254</v>
      </c>
      <c r="M12" s="15" t="s">
        <v>255</v>
      </c>
      <c r="N12" s="15" t="s">
        <v>256</v>
      </c>
    </row>
    <row r="13" spans="1:17" x14ac:dyDescent="0.25">
      <c r="A13" s="15" t="s">
        <v>16</v>
      </c>
      <c r="B13" s="47" t="s">
        <v>323</v>
      </c>
      <c r="C13" s="84">
        <f>SUM(C14,C23,C32,C41,C50,C59,C68,C77)</f>
        <v>0</v>
      </c>
      <c r="D13" s="84">
        <f>SUM(D14,D23,D32,D41,D50,D59,D68,D77)</f>
        <v>0</v>
      </c>
      <c r="E13" s="84">
        <f>SUM(E14,E23,E32,E41,E50,E59,E68,E77)</f>
        <v>0</v>
      </c>
      <c r="F13" s="84">
        <f t="shared" ref="F13:G13" si="0">SUM(F14,F23,F32,F41,F50,F59,F68,F77)</f>
        <v>0</v>
      </c>
      <c r="G13" s="84">
        <f t="shared" si="0"/>
        <v>0</v>
      </c>
      <c r="H13" s="84">
        <f>SUM(H14,H23,H32,H41,H50,H59,H68,H77)</f>
        <v>0</v>
      </c>
      <c r="I13" s="127">
        <f t="shared" ref="I13:M13" si="1">SUM(I14,I23,I32,I41,I50,I59,I68,I77)</f>
        <v>0</v>
      </c>
      <c r="J13" s="84">
        <f t="shared" si="1"/>
        <v>0</v>
      </c>
      <c r="K13" s="84">
        <f t="shared" si="1"/>
        <v>0</v>
      </c>
      <c r="L13" s="84">
        <f t="shared" si="1"/>
        <v>0</v>
      </c>
      <c r="M13" s="84">
        <f t="shared" si="1"/>
        <v>0</v>
      </c>
      <c r="N13" s="84">
        <f>SUM(N14,N23,N32,N41,N50,N59,N68,N77)</f>
        <v>0</v>
      </c>
    </row>
    <row r="14" spans="1:17" x14ac:dyDescent="0.25">
      <c r="A14" s="15" t="s">
        <v>20</v>
      </c>
      <c r="B14" s="47" t="s">
        <v>324</v>
      </c>
      <c r="C14" s="84">
        <f>SUM(C15:C22)</f>
        <v>0</v>
      </c>
      <c r="D14" s="84">
        <f>SUM(D15:D22)</f>
        <v>0</v>
      </c>
      <c r="E14" s="84">
        <f t="shared" ref="E14:G14" si="2">SUM(E15:E22)</f>
        <v>0</v>
      </c>
      <c r="F14" s="84">
        <f>SUM(F15:F21)</f>
        <v>0</v>
      </c>
      <c r="G14" s="84">
        <f t="shared" si="2"/>
        <v>0</v>
      </c>
      <c r="H14" s="84">
        <f>SUM(H15:H22)</f>
        <v>0</v>
      </c>
      <c r="I14" s="127">
        <f t="shared" ref="I14:M14" si="3">SUM(I15:I22)</f>
        <v>0</v>
      </c>
      <c r="J14" s="84">
        <f t="shared" si="3"/>
        <v>0</v>
      </c>
      <c r="K14" s="84">
        <f t="shared" si="3"/>
        <v>0</v>
      </c>
      <c r="L14" s="84">
        <f t="shared" si="3"/>
        <v>0</v>
      </c>
      <c r="M14" s="84">
        <f t="shared" si="3"/>
        <v>0</v>
      </c>
      <c r="N14" s="84">
        <f>SUM(N15:N21)</f>
        <v>0</v>
      </c>
    </row>
    <row r="15" spans="1:17" x14ac:dyDescent="0.25">
      <c r="A15" s="15" t="s">
        <v>17</v>
      </c>
      <c r="B15" s="27" t="s">
        <v>325</v>
      </c>
      <c r="C15" s="62"/>
      <c r="D15" s="62"/>
      <c r="E15" s="62"/>
      <c r="F15" s="62"/>
      <c r="G15" s="62"/>
      <c r="H15" s="62"/>
      <c r="I15" s="128"/>
      <c r="J15" s="62"/>
      <c r="K15" s="62"/>
      <c r="L15" s="62"/>
      <c r="M15" s="62"/>
      <c r="N15" s="62"/>
    </row>
    <row r="16" spans="1:17" x14ac:dyDescent="0.25">
      <c r="A16" s="15" t="s">
        <v>18</v>
      </c>
      <c r="B16" s="27" t="s">
        <v>326</v>
      </c>
      <c r="C16" s="27"/>
      <c r="D16" s="27"/>
      <c r="E16" s="27"/>
      <c r="F16" s="27"/>
      <c r="G16" s="27"/>
      <c r="H16" s="27"/>
      <c r="I16" s="126"/>
      <c r="J16" s="27"/>
      <c r="K16" s="27"/>
      <c r="L16" s="27"/>
      <c r="M16" s="27"/>
      <c r="N16" s="27"/>
    </row>
    <row r="17" spans="1:14" x14ac:dyDescent="0.25">
      <c r="A17" s="15" t="s">
        <v>24</v>
      </c>
      <c r="B17" s="27" t="s">
        <v>327</v>
      </c>
      <c r="C17" s="27"/>
      <c r="D17" s="27"/>
      <c r="E17" s="27"/>
      <c r="F17" s="27"/>
      <c r="G17" s="27"/>
      <c r="H17" s="27"/>
      <c r="I17" s="126"/>
      <c r="J17" s="27"/>
      <c r="K17" s="27"/>
      <c r="L17" s="27"/>
      <c r="M17" s="27"/>
      <c r="N17" s="27"/>
    </row>
    <row r="18" spans="1:14" x14ac:dyDescent="0.25">
      <c r="A18" s="15" t="s">
        <v>26</v>
      </c>
      <c r="B18" s="27" t="s">
        <v>328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x14ac:dyDescent="0.25">
      <c r="A19" s="15" t="s">
        <v>28</v>
      </c>
      <c r="B19" s="27" t="s">
        <v>329</v>
      </c>
      <c r="C19" s="27"/>
      <c r="D19" s="27"/>
      <c r="E19" s="27"/>
      <c r="F19" s="27"/>
      <c r="G19" s="27"/>
      <c r="H19" s="27"/>
      <c r="I19" s="126"/>
      <c r="J19" s="27"/>
      <c r="K19" s="27"/>
      <c r="L19" s="27"/>
      <c r="M19" s="27"/>
      <c r="N19" s="27"/>
    </row>
    <row r="20" spans="1:14" x14ac:dyDescent="0.25">
      <c r="A20" s="15" t="s">
        <v>30</v>
      </c>
      <c r="B20" s="27" t="s">
        <v>330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x14ac:dyDescent="0.25">
      <c r="A21" s="15" t="s">
        <v>32</v>
      </c>
      <c r="B21" s="27" t="s">
        <v>331</v>
      </c>
      <c r="C21" s="27"/>
      <c r="D21" s="27"/>
      <c r="E21" s="27"/>
      <c r="F21" s="27"/>
      <c r="G21" s="27"/>
      <c r="H21" s="27"/>
      <c r="I21" s="126"/>
      <c r="J21" s="27"/>
      <c r="K21" s="27"/>
      <c r="L21" s="27"/>
      <c r="M21" s="27"/>
      <c r="N21" s="27"/>
    </row>
    <row r="22" spans="1:14" x14ac:dyDescent="0.25">
      <c r="A22" s="15">
        <v>100</v>
      </c>
      <c r="B22" s="27" t="s">
        <v>332</v>
      </c>
      <c r="C22" s="64"/>
      <c r="D22" s="64"/>
      <c r="E22" s="64"/>
      <c r="F22" s="85"/>
      <c r="G22" s="64"/>
      <c r="H22" s="64"/>
      <c r="I22" s="129"/>
      <c r="J22" s="64"/>
      <c r="K22" s="64"/>
      <c r="L22" s="64"/>
      <c r="M22" s="64"/>
      <c r="N22" s="85"/>
    </row>
    <row r="23" spans="1:14" ht="15.95" customHeight="1" x14ac:dyDescent="0.25">
      <c r="A23" s="15">
        <v>110</v>
      </c>
      <c r="B23" s="90" t="s">
        <v>333</v>
      </c>
      <c r="C23" s="84">
        <f t="shared" ref="C23:G23" si="4">SUM(C24:C31)</f>
        <v>0</v>
      </c>
      <c r="D23" s="84">
        <f t="shared" si="4"/>
        <v>0</v>
      </c>
      <c r="E23" s="84">
        <f t="shared" si="4"/>
        <v>0</v>
      </c>
      <c r="F23" s="84">
        <f>SUM(F24:F30)</f>
        <v>0</v>
      </c>
      <c r="G23" s="84">
        <f t="shared" si="4"/>
        <v>0</v>
      </c>
      <c r="H23" s="84">
        <f>SUM(H24:H31)</f>
        <v>0</v>
      </c>
      <c r="I23" s="127">
        <f t="shared" ref="I23:K23" si="5">SUM(I24:I31)</f>
        <v>0</v>
      </c>
      <c r="J23" s="84">
        <f t="shared" si="5"/>
        <v>0</v>
      </c>
      <c r="K23" s="84">
        <f t="shared" si="5"/>
        <v>0</v>
      </c>
      <c r="L23" s="84">
        <f>SUM(L24:L31)</f>
        <v>0</v>
      </c>
      <c r="M23" s="84">
        <f t="shared" ref="M23" si="6">SUM(M24:M31)</f>
        <v>0</v>
      </c>
      <c r="N23" s="84">
        <f>SUM(N24:N30)</f>
        <v>0</v>
      </c>
    </row>
    <row r="24" spans="1:14" x14ac:dyDescent="0.25">
      <c r="A24" s="15">
        <v>120</v>
      </c>
      <c r="B24" s="27" t="s">
        <v>334</v>
      </c>
      <c r="C24" s="62"/>
      <c r="D24" s="62"/>
      <c r="E24" s="62"/>
      <c r="F24" s="62"/>
      <c r="G24" s="62"/>
      <c r="H24" s="62"/>
      <c r="I24" s="128"/>
      <c r="J24" s="62"/>
      <c r="K24" s="62"/>
      <c r="L24" s="62"/>
      <c r="M24" s="62"/>
      <c r="N24" s="62"/>
    </row>
    <row r="25" spans="1:14" x14ac:dyDescent="0.25">
      <c r="A25" s="15">
        <v>130</v>
      </c>
      <c r="B25" s="27" t="s">
        <v>326</v>
      </c>
      <c r="C25" s="27"/>
      <c r="D25" s="27"/>
      <c r="E25" s="27"/>
      <c r="F25" s="27"/>
      <c r="G25" s="27"/>
      <c r="H25" s="27"/>
      <c r="I25" s="126"/>
      <c r="J25" s="27"/>
      <c r="K25" s="27"/>
      <c r="L25" s="27"/>
      <c r="M25" s="27"/>
      <c r="N25" s="27"/>
    </row>
    <row r="26" spans="1:14" x14ac:dyDescent="0.25">
      <c r="A26" s="15">
        <v>140</v>
      </c>
      <c r="B26" s="27" t="s">
        <v>327</v>
      </c>
      <c r="C26" s="27"/>
      <c r="D26" s="27"/>
      <c r="E26" s="27"/>
      <c r="F26" s="27"/>
      <c r="G26" s="27"/>
      <c r="H26" s="27"/>
      <c r="I26" s="126"/>
      <c r="J26" s="27"/>
      <c r="K26" s="27"/>
      <c r="L26" s="27"/>
      <c r="M26" s="27"/>
      <c r="N26" s="27"/>
    </row>
    <row r="27" spans="1:14" x14ac:dyDescent="0.25">
      <c r="A27" s="15">
        <v>150</v>
      </c>
      <c r="B27" s="27" t="s">
        <v>335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x14ac:dyDescent="0.25">
      <c r="A28" s="15">
        <v>160</v>
      </c>
      <c r="B28" s="27" t="s">
        <v>329</v>
      </c>
      <c r="C28" s="27"/>
      <c r="D28" s="27"/>
      <c r="E28" s="27"/>
      <c r="F28" s="27"/>
      <c r="G28" s="27"/>
      <c r="H28" s="27"/>
      <c r="I28" s="126"/>
      <c r="J28" s="27"/>
      <c r="K28" s="27"/>
      <c r="L28" s="27"/>
      <c r="M28" s="27"/>
      <c r="N28" s="27"/>
    </row>
    <row r="29" spans="1:14" x14ac:dyDescent="0.25">
      <c r="A29" s="15">
        <v>170</v>
      </c>
      <c r="B29" s="27" t="s">
        <v>336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 x14ac:dyDescent="0.25">
      <c r="A30" s="15">
        <v>180</v>
      </c>
      <c r="B30" s="27" t="s">
        <v>331</v>
      </c>
      <c r="C30" s="27"/>
      <c r="D30" s="27"/>
      <c r="E30" s="27"/>
      <c r="F30" s="27"/>
      <c r="G30" s="27"/>
      <c r="H30" s="27"/>
      <c r="I30" s="126"/>
      <c r="J30" s="27"/>
      <c r="K30" s="27"/>
      <c r="L30" s="27"/>
      <c r="M30" s="27"/>
      <c r="N30" s="27"/>
    </row>
    <row r="31" spans="1:14" x14ac:dyDescent="0.25">
      <c r="A31" s="15">
        <v>190</v>
      </c>
      <c r="B31" s="27" t="s">
        <v>332</v>
      </c>
      <c r="C31" s="64"/>
      <c r="D31" s="64"/>
      <c r="E31" s="64"/>
      <c r="F31" s="85"/>
      <c r="G31" s="64"/>
      <c r="H31" s="64"/>
      <c r="I31" s="129"/>
      <c r="J31" s="64"/>
      <c r="K31" s="64"/>
      <c r="L31" s="64"/>
      <c r="M31" s="64"/>
      <c r="N31" s="85"/>
    </row>
    <row r="32" spans="1:14" x14ac:dyDescent="0.25">
      <c r="A32" s="15">
        <v>200</v>
      </c>
      <c r="B32" s="47" t="s">
        <v>337</v>
      </c>
      <c r="C32" s="84">
        <f t="shared" ref="C32:G32" si="7">SUM(C33:C40)</f>
        <v>0</v>
      </c>
      <c r="D32" s="84">
        <f t="shared" si="7"/>
        <v>0</v>
      </c>
      <c r="E32" s="84">
        <f t="shared" si="7"/>
        <v>0</v>
      </c>
      <c r="F32" s="84">
        <f>SUM(F33:F39)</f>
        <v>0</v>
      </c>
      <c r="G32" s="84">
        <f t="shared" si="7"/>
        <v>0</v>
      </c>
      <c r="H32" s="84">
        <f>SUM(H33:H40)</f>
        <v>0</v>
      </c>
      <c r="I32" s="127">
        <f t="shared" ref="I32:K32" si="8">SUM(I33:I40)</f>
        <v>0</v>
      </c>
      <c r="J32" s="84">
        <f t="shared" si="8"/>
        <v>0</v>
      </c>
      <c r="K32" s="84">
        <f t="shared" si="8"/>
        <v>0</v>
      </c>
      <c r="L32" s="84">
        <f>SUM(L33:L40)</f>
        <v>0</v>
      </c>
      <c r="M32" s="84">
        <f t="shared" ref="M32" si="9">SUM(M33:M40)</f>
        <v>0</v>
      </c>
      <c r="N32" s="84">
        <f>SUM(N33:N39)</f>
        <v>0</v>
      </c>
    </row>
    <row r="33" spans="1:14" x14ac:dyDescent="0.25">
      <c r="A33" s="15">
        <v>210</v>
      </c>
      <c r="B33" s="27" t="s">
        <v>334</v>
      </c>
      <c r="C33" s="62"/>
      <c r="D33" s="62"/>
      <c r="E33" s="62"/>
      <c r="F33" s="62"/>
      <c r="G33" s="62"/>
      <c r="H33" s="62"/>
      <c r="I33" s="128"/>
      <c r="J33" s="62"/>
      <c r="K33" s="62"/>
      <c r="L33" s="62"/>
      <c r="M33" s="62"/>
      <c r="N33" s="62"/>
    </row>
    <row r="34" spans="1:14" x14ac:dyDescent="0.25">
      <c r="A34" s="15">
        <v>220</v>
      </c>
      <c r="B34" s="27" t="s">
        <v>326</v>
      </c>
      <c r="C34" s="27"/>
      <c r="D34" s="27"/>
      <c r="E34" s="27"/>
      <c r="F34" s="27"/>
      <c r="G34" s="27"/>
      <c r="H34" s="27"/>
      <c r="I34" s="126"/>
      <c r="J34" s="27"/>
      <c r="K34" s="27"/>
      <c r="L34" s="27"/>
      <c r="M34" s="27"/>
      <c r="N34" s="27"/>
    </row>
    <row r="35" spans="1:14" x14ac:dyDescent="0.25">
      <c r="A35" s="15">
        <v>230</v>
      </c>
      <c r="B35" s="27" t="s">
        <v>327</v>
      </c>
      <c r="C35" s="27"/>
      <c r="D35" s="27"/>
      <c r="E35" s="27"/>
      <c r="F35" s="27"/>
      <c r="G35" s="27"/>
      <c r="H35" s="27"/>
      <c r="I35" s="126"/>
      <c r="J35" s="27"/>
      <c r="K35" s="27"/>
      <c r="L35" s="27"/>
      <c r="M35" s="27"/>
      <c r="N35" s="27"/>
    </row>
    <row r="36" spans="1:14" x14ac:dyDescent="0.25">
      <c r="A36" s="15">
        <v>240</v>
      </c>
      <c r="B36" s="27" t="s">
        <v>338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x14ac:dyDescent="0.25">
      <c r="A37" s="15">
        <v>250</v>
      </c>
      <c r="B37" s="27" t="s">
        <v>329</v>
      </c>
      <c r="C37" s="27"/>
      <c r="D37" s="27"/>
      <c r="E37" s="27"/>
      <c r="F37" s="27"/>
      <c r="G37" s="27"/>
      <c r="H37" s="27"/>
      <c r="I37" s="126"/>
      <c r="J37" s="27"/>
      <c r="K37" s="27"/>
      <c r="L37" s="27"/>
      <c r="M37" s="27"/>
      <c r="N37" s="27"/>
    </row>
    <row r="38" spans="1:14" x14ac:dyDescent="0.25">
      <c r="A38" s="15">
        <v>260</v>
      </c>
      <c r="B38" s="27" t="s">
        <v>339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x14ac:dyDescent="0.25">
      <c r="A39" s="15">
        <v>270</v>
      </c>
      <c r="B39" s="27" t="s">
        <v>331</v>
      </c>
      <c r="C39" s="27"/>
      <c r="D39" s="27"/>
      <c r="E39" s="27"/>
      <c r="F39" s="27"/>
      <c r="G39" s="27"/>
      <c r="H39" s="27"/>
      <c r="I39" s="126"/>
      <c r="J39" s="27"/>
      <c r="K39" s="27"/>
      <c r="L39" s="27"/>
      <c r="M39" s="27"/>
      <c r="N39" s="27"/>
    </row>
    <row r="40" spans="1:14" x14ac:dyDescent="0.25">
      <c r="A40" s="15">
        <v>280</v>
      </c>
      <c r="B40" s="27" t="s">
        <v>332</v>
      </c>
      <c r="C40" s="64"/>
      <c r="D40" s="64"/>
      <c r="E40" s="64"/>
      <c r="F40" s="85"/>
      <c r="G40" s="64"/>
      <c r="H40" s="64"/>
      <c r="I40" s="129"/>
      <c r="J40" s="64"/>
      <c r="K40" s="64"/>
      <c r="L40" s="64"/>
      <c r="M40" s="64"/>
      <c r="N40" s="85"/>
    </row>
    <row r="41" spans="1:14" ht="26.25" customHeight="1" x14ac:dyDescent="0.25">
      <c r="A41" s="15">
        <v>290</v>
      </c>
      <c r="B41" s="90" t="s">
        <v>340</v>
      </c>
      <c r="C41" s="127">
        <f t="shared" ref="C41:G41" si="10">SUM(C42:C49)</f>
        <v>0</v>
      </c>
      <c r="D41" s="127">
        <f t="shared" si="10"/>
        <v>0</v>
      </c>
      <c r="E41" s="127">
        <f t="shared" si="10"/>
        <v>0</v>
      </c>
      <c r="F41" s="127">
        <f>SUM(F42:F48)</f>
        <v>0</v>
      </c>
      <c r="G41" s="127">
        <f t="shared" si="10"/>
        <v>0</v>
      </c>
      <c r="H41" s="127">
        <f>SUM(H42:H49)</f>
        <v>0</v>
      </c>
      <c r="I41" s="127">
        <f t="shared" ref="I41:K41" si="11">SUM(I42:I49)</f>
        <v>0</v>
      </c>
      <c r="J41" s="127">
        <f t="shared" si="11"/>
        <v>0</v>
      </c>
      <c r="K41" s="127">
        <f t="shared" si="11"/>
        <v>0</v>
      </c>
      <c r="L41" s="127">
        <f>SUM(L42:L49)</f>
        <v>0</v>
      </c>
      <c r="M41" s="127">
        <f t="shared" ref="M41" si="12">SUM(M42:M49)</f>
        <v>0</v>
      </c>
      <c r="N41" s="127">
        <f>SUM(N42:N48)</f>
        <v>0</v>
      </c>
    </row>
    <row r="42" spans="1:14" x14ac:dyDescent="0.25">
      <c r="A42" s="15">
        <v>300</v>
      </c>
      <c r="B42" s="27" t="s">
        <v>334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x14ac:dyDescent="0.25">
      <c r="A43" s="15">
        <v>310</v>
      </c>
      <c r="B43" s="27" t="s">
        <v>326</v>
      </c>
      <c r="C43" s="126"/>
      <c r="D43" s="126">
        <f>(D18+D24+D30+D36)-MIN(D18+D24+D30+D36,D42)</f>
        <v>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x14ac:dyDescent="0.25">
      <c r="A44" s="15">
        <v>320</v>
      </c>
      <c r="B44" s="27" t="s">
        <v>327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x14ac:dyDescent="0.25">
      <c r="A45" s="15">
        <v>330</v>
      </c>
      <c r="B45" s="27" t="s">
        <v>338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x14ac:dyDescent="0.25">
      <c r="A46" s="15">
        <v>340</v>
      </c>
      <c r="B46" s="27" t="s">
        <v>329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x14ac:dyDescent="0.25">
      <c r="A47" s="15">
        <v>350</v>
      </c>
      <c r="B47" s="27" t="s">
        <v>339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 x14ac:dyDescent="0.25">
      <c r="A48" s="15">
        <v>360</v>
      </c>
      <c r="B48" s="27" t="s">
        <v>331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x14ac:dyDescent="0.25">
      <c r="A49" s="15">
        <v>370</v>
      </c>
      <c r="B49" s="27" t="s">
        <v>332</v>
      </c>
      <c r="C49" s="129"/>
      <c r="D49" s="129"/>
      <c r="E49" s="129"/>
      <c r="F49" s="130"/>
      <c r="G49" s="129"/>
      <c r="H49" s="129"/>
      <c r="I49" s="129"/>
      <c r="J49" s="129"/>
      <c r="K49" s="129"/>
      <c r="L49" s="129"/>
      <c r="M49" s="129"/>
      <c r="N49" s="130"/>
    </row>
    <row r="50" spans="1:14" x14ac:dyDescent="0.25">
      <c r="A50" s="15">
        <v>380</v>
      </c>
      <c r="B50" s="90" t="s">
        <v>341</v>
      </c>
      <c r="C50" s="84">
        <f t="shared" ref="C50:G50" si="13">SUM(C51:C58)</f>
        <v>0</v>
      </c>
      <c r="D50" s="84">
        <f t="shared" si="13"/>
        <v>0</v>
      </c>
      <c r="E50" s="84">
        <f t="shared" si="13"/>
        <v>0</v>
      </c>
      <c r="F50" s="84">
        <f>SUM(F51:F57)</f>
        <v>0</v>
      </c>
      <c r="G50" s="84">
        <f t="shared" si="13"/>
        <v>0</v>
      </c>
      <c r="H50" s="84">
        <f>SUM(H51:H58)</f>
        <v>0</v>
      </c>
      <c r="I50" s="127">
        <f t="shared" ref="I50:K50" si="14">SUM(I51:I58)</f>
        <v>0</v>
      </c>
      <c r="J50" s="84">
        <f t="shared" si="14"/>
        <v>0</v>
      </c>
      <c r="K50" s="84">
        <f t="shared" si="14"/>
        <v>0</v>
      </c>
      <c r="L50" s="84">
        <f>SUM(L51:L58)</f>
        <v>0</v>
      </c>
      <c r="M50" s="84">
        <f t="shared" ref="M50" si="15">SUM(M51:M58)</f>
        <v>0</v>
      </c>
      <c r="N50" s="84">
        <f>SUM(N51:N57)</f>
        <v>0</v>
      </c>
    </row>
    <row r="51" spans="1:14" x14ac:dyDescent="0.25">
      <c r="A51" s="15">
        <v>390</v>
      </c>
      <c r="B51" s="27" t="s">
        <v>334</v>
      </c>
      <c r="C51" s="62"/>
      <c r="D51" s="62"/>
      <c r="E51" s="62"/>
      <c r="F51" s="62"/>
      <c r="G51" s="62"/>
      <c r="H51" s="62"/>
      <c r="I51" s="128"/>
      <c r="J51" s="62"/>
      <c r="K51" s="62"/>
      <c r="L51" s="62"/>
      <c r="M51" s="62"/>
      <c r="N51" s="62"/>
    </row>
    <row r="52" spans="1:14" x14ac:dyDescent="0.25">
      <c r="A52" s="15">
        <v>400</v>
      </c>
      <c r="B52" s="27" t="s">
        <v>326</v>
      </c>
      <c r="C52" s="27"/>
      <c r="D52" s="27"/>
      <c r="E52" s="27"/>
      <c r="F52" s="27"/>
      <c r="G52" s="27"/>
      <c r="H52" s="27"/>
      <c r="I52" s="126"/>
      <c r="J52" s="27"/>
      <c r="K52" s="27"/>
      <c r="L52" s="27"/>
      <c r="M52" s="27"/>
      <c r="N52" s="27"/>
    </row>
    <row r="53" spans="1:14" x14ac:dyDescent="0.25">
      <c r="A53" s="15">
        <v>410</v>
      </c>
      <c r="B53" s="27" t="s">
        <v>327</v>
      </c>
      <c r="C53" s="27"/>
      <c r="D53" s="27"/>
      <c r="E53" s="27"/>
      <c r="F53" s="27"/>
      <c r="G53" s="27"/>
      <c r="H53" s="27"/>
      <c r="I53" s="126"/>
      <c r="J53" s="27"/>
      <c r="K53" s="27"/>
      <c r="L53" s="27"/>
      <c r="M53" s="27"/>
      <c r="N53" s="27"/>
    </row>
    <row r="54" spans="1:14" x14ac:dyDescent="0.25">
      <c r="A54" s="15">
        <v>420</v>
      </c>
      <c r="B54" s="27" t="s">
        <v>342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</row>
    <row r="55" spans="1:14" x14ac:dyDescent="0.25">
      <c r="A55" s="15">
        <v>430</v>
      </c>
      <c r="B55" s="27" t="s">
        <v>329</v>
      </c>
      <c r="C55" s="27"/>
      <c r="D55" s="27"/>
      <c r="E55" s="27"/>
      <c r="F55" s="27"/>
      <c r="G55" s="27"/>
      <c r="H55" s="27"/>
      <c r="I55" s="126"/>
      <c r="J55" s="27"/>
      <c r="K55" s="27"/>
      <c r="L55" s="27"/>
      <c r="M55" s="27"/>
      <c r="N55" s="27"/>
    </row>
    <row r="56" spans="1:14" x14ac:dyDescent="0.25">
      <c r="A56" s="15">
        <v>440</v>
      </c>
      <c r="B56" s="27" t="s">
        <v>339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1:14" x14ac:dyDescent="0.25">
      <c r="A57" s="15">
        <v>450</v>
      </c>
      <c r="B57" s="27" t="s">
        <v>331</v>
      </c>
      <c r="C57" s="27"/>
      <c r="D57" s="27"/>
      <c r="E57" s="27"/>
      <c r="F57" s="27"/>
      <c r="G57" s="27"/>
      <c r="H57" s="27"/>
      <c r="I57" s="126"/>
      <c r="J57" s="27"/>
      <c r="K57" s="27"/>
      <c r="L57" s="27"/>
      <c r="M57" s="27"/>
      <c r="N57" s="27"/>
    </row>
    <row r="58" spans="1:14" x14ac:dyDescent="0.25">
      <c r="A58" s="15">
        <v>460</v>
      </c>
      <c r="B58" s="27" t="s">
        <v>332</v>
      </c>
      <c r="C58" s="64"/>
      <c r="D58" s="64"/>
      <c r="E58" s="64"/>
      <c r="F58" s="85"/>
      <c r="G58" s="64"/>
      <c r="H58" s="64"/>
      <c r="I58" s="129"/>
      <c r="J58" s="64"/>
      <c r="K58" s="64"/>
      <c r="L58" s="64"/>
      <c r="M58" s="64"/>
      <c r="N58" s="85"/>
    </row>
    <row r="59" spans="1:14" ht="30" customHeight="1" x14ac:dyDescent="0.25">
      <c r="A59" s="15">
        <v>470</v>
      </c>
      <c r="B59" s="90" t="s">
        <v>343</v>
      </c>
      <c r="C59" s="127">
        <f t="shared" ref="C59:G59" si="16">SUM(C60:C67)</f>
        <v>0</v>
      </c>
      <c r="D59" s="127">
        <f t="shared" si="16"/>
        <v>0</v>
      </c>
      <c r="E59" s="127">
        <f t="shared" si="16"/>
        <v>0</v>
      </c>
      <c r="F59" s="127">
        <f>SUM(F60:F66)</f>
        <v>0</v>
      </c>
      <c r="G59" s="127">
        <f t="shared" si="16"/>
        <v>0</v>
      </c>
      <c r="H59" s="127">
        <f>SUM(H60:H67)</f>
        <v>0</v>
      </c>
      <c r="I59" s="127">
        <f t="shared" ref="I59:J59" si="17">SUM(I60:I67)</f>
        <v>0</v>
      </c>
      <c r="J59" s="127">
        <f t="shared" si="17"/>
        <v>0</v>
      </c>
      <c r="K59" s="127">
        <f>SUM(K60:K67)</f>
        <v>0</v>
      </c>
      <c r="L59" s="127">
        <f>SUM(L60:L67)</f>
        <v>0</v>
      </c>
      <c r="M59" s="127">
        <f t="shared" ref="M59" si="18">SUM(M60:M67)</f>
        <v>0</v>
      </c>
      <c r="N59" s="127">
        <f>SUM(N60:N66)</f>
        <v>0</v>
      </c>
    </row>
    <row r="60" spans="1:14" x14ac:dyDescent="0.25">
      <c r="A60" s="15">
        <v>480</v>
      </c>
      <c r="B60" s="27" t="s">
        <v>344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x14ac:dyDescent="0.25">
      <c r="A61" s="15">
        <v>490</v>
      </c>
      <c r="B61" s="27" t="s">
        <v>326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</row>
    <row r="62" spans="1:14" x14ac:dyDescent="0.25">
      <c r="A62" s="15">
        <v>500</v>
      </c>
      <c r="B62" s="27" t="s">
        <v>327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4" x14ac:dyDescent="0.25">
      <c r="A63" s="15">
        <v>510</v>
      </c>
      <c r="B63" s="27" t="s">
        <v>338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x14ac:dyDescent="0.25">
      <c r="A64" s="15">
        <v>520</v>
      </c>
      <c r="B64" s="27" t="s">
        <v>329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</row>
    <row r="65" spans="1:14" x14ac:dyDescent="0.25">
      <c r="A65" s="15">
        <v>530</v>
      </c>
      <c r="B65" s="27" t="s">
        <v>339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x14ac:dyDescent="0.25">
      <c r="A66" s="15">
        <v>540</v>
      </c>
      <c r="B66" s="27" t="s">
        <v>331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x14ac:dyDescent="0.25">
      <c r="A67" s="15">
        <v>550</v>
      </c>
      <c r="B67" s="27" t="s">
        <v>332</v>
      </c>
      <c r="C67" s="129"/>
      <c r="D67" s="129"/>
      <c r="E67" s="129"/>
      <c r="F67" s="130"/>
      <c r="G67" s="129"/>
      <c r="H67" s="129"/>
      <c r="I67" s="129"/>
      <c r="J67" s="129"/>
      <c r="K67" s="129"/>
      <c r="L67" s="129"/>
      <c r="M67" s="129"/>
      <c r="N67" s="130"/>
    </row>
    <row r="68" spans="1:14" ht="29.25" customHeight="1" x14ac:dyDescent="0.25">
      <c r="A68" s="15">
        <v>560</v>
      </c>
      <c r="B68" s="90" t="s">
        <v>345</v>
      </c>
      <c r="C68" s="84">
        <f t="shared" ref="C68:G68" si="19">SUM(C69:C76)</f>
        <v>0</v>
      </c>
      <c r="D68" s="84">
        <f t="shared" si="19"/>
        <v>0</v>
      </c>
      <c r="E68" s="84">
        <f t="shared" si="19"/>
        <v>0</v>
      </c>
      <c r="F68" s="84">
        <f>SUM(F69:F75)</f>
        <v>0</v>
      </c>
      <c r="G68" s="84">
        <f t="shared" si="19"/>
        <v>0</v>
      </c>
      <c r="H68" s="84">
        <f>SUM(H69:H76)</f>
        <v>0</v>
      </c>
      <c r="I68" s="127">
        <f t="shared" ref="I68:J68" si="20">SUM(I69:I76)</f>
        <v>0</v>
      </c>
      <c r="J68" s="84">
        <f t="shared" si="20"/>
        <v>0</v>
      </c>
      <c r="K68" s="84">
        <f>SUM(K69:K76)</f>
        <v>0</v>
      </c>
      <c r="L68" s="84">
        <f>SUM(L69:L76)</f>
        <v>0</v>
      </c>
      <c r="M68" s="84">
        <f t="shared" ref="M68" si="21">SUM(M69:M76)</f>
        <v>0</v>
      </c>
      <c r="N68" s="84">
        <f>SUM(N69:N75)</f>
        <v>0</v>
      </c>
    </row>
    <row r="69" spans="1:14" x14ac:dyDescent="0.25">
      <c r="A69" s="15">
        <v>570</v>
      </c>
      <c r="B69" s="27" t="s">
        <v>334</v>
      </c>
      <c r="C69" s="62"/>
      <c r="D69" s="62"/>
      <c r="E69" s="62"/>
      <c r="F69" s="62"/>
      <c r="G69" s="62"/>
      <c r="H69" s="62"/>
      <c r="I69" s="128"/>
      <c r="J69" s="62"/>
      <c r="K69" s="62"/>
      <c r="L69" s="62"/>
      <c r="M69" s="62"/>
      <c r="N69" s="62"/>
    </row>
    <row r="70" spans="1:14" x14ac:dyDescent="0.25">
      <c r="A70" s="15">
        <v>580</v>
      </c>
      <c r="B70" s="27" t="s">
        <v>326</v>
      </c>
      <c r="C70" s="27"/>
      <c r="D70" s="27"/>
      <c r="E70" s="27"/>
      <c r="F70" s="27"/>
      <c r="G70" s="27"/>
      <c r="H70" s="27"/>
      <c r="I70" s="126"/>
      <c r="J70" s="27"/>
      <c r="K70" s="27"/>
      <c r="L70" s="27"/>
      <c r="M70" s="27"/>
      <c r="N70" s="27"/>
    </row>
    <row r="71" spans="1:14" x14ac:dyDescent="0.25">
      <c r="A71" s="15">
        <v>590</v>
      </c>
      <c r="B71" s="27" t="s">
        <v>327</v>
      </c>
      <c r="C71" s="27"/>
      <c r="D71" s="27"/>
      <c r="E71" s="27"/>
      <c r="F71" s="27"/>
      <c r="G71" s="27"/>
      <c r="H71" s="27"/>
      <c r="I71" s="126"/>
      <c r="J71" s="27"/>
      <c r="K71" s="27"/>
      <c r="L71" s="27"/>
      <c r="M71" s="27"/>
      <c r="N71" s="27"/>
    </row>
    <row r="72" spans="1:14" x14ac:dyDescent="0.25">
      <c r="A72" s="15">
        <v>600</v>
      </c>
      <c r="B72" s="27" t="s">
        <v>338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x14ac:dyDescent="0.25">
      <c r="A73" s="15">
        <v>610</v>
      </c>
      <c r="B73" s="27" t="s">
        <v>329</v>
      </c>
      <c r="C73" s="27"/>
      <c r="D73" s="27"/>
      <c r="E73" s="27"/>
      <c r="F73" s="27"/>
      <c r="G73" s="27"/>
      <c r="H73" s="27"/>
      <c r="I73" s="126"/>
      <c r="J73" s="27"/>
      <c r="K73" s="27"/>
      <c r="L73" s="27"/>
      <c r="M73" s="27"/>
      <c r="N73" s="27"/>
    </row>
    <row r="74" spans="1:14" x14ac:dyDescent="0.25">
      <c r="A74" s="15">
        <v>620</v>
      </c>
      <c r="B74" s="27" t="s">
        <v>346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</row>
    <row r="75" spans="1:14" x14ac:dyDescent="0.25">
      <c r="A75" s="15">
        <v>630</v>
      </c>
      <c r="B75" s="27" t="s">
        <v>331</v>
      </c>
      <c r="C75" s="27"/>
      <c r="D75" s="64"/>
      <c r="E75" s="27"/>
      <c r="F75" s="27"/>
      <c r="G75" s="27"/>
      <c r="H75" s="27"/>
      <c r="I75" s="126"/>
      <c r="J75" s="27"/>
      <c r="K75" s="27"/>
      <c r="L75" s="64"/>
      <c r="M75" s="27"/>
      <c r="N75" s="27"/>
    </row>
    <row r="76" spans="1:14" x14ac:dyDescent="0.25">
      <c r="A76" s="15">
        <v>640</v>
      </c>
      <c r="B76" s="27" t="s">
        <v>332</v>
      </c>
      <c r="C76" s="87"/>
      <c r="D76" s="22"/>
      <c r="E76" s="88"/>
      <c r="F76" s="85"/>
      <c r="G76" s="64"/>
      <c r="H76" s="64"/>
      <c r="I76" s="129"/>
      <c r="J76" s="64"/>
      <c r="K76" s="87"/>
      <c r="L76" s="22"/>
      <c r="M76" s="88"/>
      <c r="N76" s="85"/>
    </row>
    <row r="77" spans="1:14" x14ac:dyDescent="0.25">
      <c r="A77" s="15">
        <v>650</v>
      </c>
      <c r="B77" s="47" t="s">
        <v>347</v>
      </c>
      <c r="C77" s="84">
        <f>SUM(C78:C85)</f>
        <v>0</v>
      </c>
      <c r="D77" s="89"/>
      <c r="E77" s="84">
        <f>SUM(E78:E85)</f>
        <v>0</v>
      </c>
      <c r="F77" s="84">
        <f t="shared" ref="F77:G77" si="22">SUM(F78:F84)</f>
        <v>0</v>
      </c>
      <c r="G77" s="84">
        <f t="shared" si="22"/>
        <v>0</v>
      </c>
      <c r="H77" s="84">
        <f>SUM(H78:H84)</f>
        <v>0</v>
      </c>
      <c r="I77" s="127">
        <f t="shared" ref="I77" si="23">SUM(I78:I84)</f>
        <v>0</v>
      </c>
      <c r="J77" s="84">
        <f>SUM(J78:J84)</f>
        <v>0</v>
      </c>
      <c r="K77" s="84">
        <f>SUM(K78:K84)</f>
        <v>0</v>
      </c>
      <c r="L77" s="89"/>
      <c r="M77" s="84">
        <f>SUM(M78:M84)</f>
        <v>0</v>
      </c>
      <c r="N77" s="84">
        <f>SUM(N78:N84)</f>
        <v>0</v>
      </c>
    </row>
    <row r="78" spans="1:14" x14ac:dyDescent="0.25">
      <c r="A78" s="15">
        <v>660</v>
      </c>
      <c r="B78" s="27" t="s">
        <v>334</v>
      </c>
      <c r="C78" s="62"/>
      <c r="D78" s="89"/>
      <c r="E78" s="62"/>
      <c r="F78" s="62"/>
      <c r="G78" s="62"/>
      <c r="H78" s="62"/>
      <c r="I78" s="128"/>
      <c r="J78" s="62"/>
      <c r="K78" s="62"/>
      <c r="L78" s="89"/>
      <c r="M78" s="62"/>
      <c r="N78" s="62"/>
    </row>
    <row r="79" spans="1:14" x14ac:dyDescent="0.25">
      <c r="A79" s="15">
        <v>670</v>
      </c>
      <c r="B79" s="27" t="s">
        <v>348</v>
      </c>
      <c r="C79" s="27"/>
      <c r="D79" s="26"/>
      <c r="E79" s="27"/>
      <c r="F79" s="27"/>
      <c r="G79" s="27"/>
      <c r="H79" s="27"/>
      <c r="I79" s="126"/>
      <c r="J79" s="27"/>
      <c r="K79" s="27"/>
      <c r="L79" s="26"/>
      <c r="M79" s="27"/>
      <c r="N79" s="27"/>
    </row>
    <row r="80" spans="1:14" x14ac:dyDescent="0.25">
      <c r="A80" s="15">
        <v>680</v>
      </c>
      <c r="B80" s="27" t="s">
        <v>327</v>
      </c>
      <c r="C80" s="27"/>
      <c r="D80" s="26"/>
      <c r="E80" s="27"/>
      <c r="F80" s="27"/>
      <c r="G80" s="27"/>
      <c r="H80" s="27"/>
      <c r="I80" s="126"/>
      <c r="J80" s="27"/>
      <c r="K80" s="27"/>
      <c r="L80" s="26"/>
      <c r="M80" s="27"/>
      <c r="N80" s="27"/>
    </row>
    <row r="81" spans="1:14" x14ac:dyDescent="0.25">
      <c r="A81" s="15">
        <v>690</v>
      </c>
      <c r="B81" s="27" t="s">
        <v>338</v>
      </c>
      <c r="C81" s="126"/>
      <c r="D81" s="131"/>
      <c r="E81" s="126"/>
      <c r="F81" s="126"/>
      <c r="G81" s="126"/>
      <c r="H81" s="126"/>
      <c r="I81" s="126"/>
      <c r="J81" s="126"/>
      <c r="K81" s="126"/>
      <c r="L81" s="131"/>
      <c r="M81" s="126"/>
      <c r="N81" s="126"/>
    </row>
    <row r="82" spans="1:14" x14ac:dyDescent="0.25">
      <c r="A82" s="15">
        <v>700</v>
      </c>
      <c r="B82" s="27" t="s">
        <v>349</v>
      </c>
      <c r="C82" s="27"/>
      <c r="D82" s="26"/>
      <c r="E82" s="27"/>
      <c r="F82" s="27"/>
      <c r="G82" s="27"/>
      <c r="H82" s="27"/>
      <c r="I82" s="126"/>
      <c r="J82" s="27"/>
      <c r="K82" s="27"/>
      <c r="L82" s="26"/>
      <c r="M82" s="27"/>
      <c r="N82" s="27"/>
    </row>
    <row r="83" spans="1:14" x14ac:dyDescent="0.25">
      <c r="A83" s="15">
        <v>710</v>
      </c>
      <c r="B83" s="27" t="s">
        <v>350</v>
      </c>
      <c r="C83" s="126"/>
      <c r="D83" s="131"/>
      <c r="E83" s="126"/>
      <c r="F83" s="126"/>
      <c r="G83" s="126"/>
      <c r="H83" s="126"/>
      <c r="I83" s="126"/>
      <c r="J83" s="126"/>
      <c r="K83" s="126"/>
      <c r="L83" s="131"/>
      <c r="M83" s="126"/>
      <c r="N83" s="126"/>
    </row>
    <row r="84" spans="1:14" x14ac:dyDescent="0.25">
      <c r="A84" s="15">
        <v>720</v>
      </c>
      <c r="B84" s="27" t="s">
        <v>331</v>
      </c>
      <c r="C84" s="27"/>
      <c r="D84" s="26"/>
      <c r="E84" s="27"/>
      <c r="F84" s="27"/>
      <c r="G84" s="27"/>
      <c r="H84" s="27"/>
      <c r="I84" s="126"/>
      <c r="J84" s="27"/>
      <c r="K84" s="27"/>
      <c r="L84" s="26"/>
      <c r="M84" s="27"/>
      <c r="N84" s="27"/>
    </row>
    <row r="85" spans="1:14" x14ac:dyDescent="0.25">
      <c r="A85" s="15">
        <v>730</v>
      </c>
      <c r="B85" s="27" t="s">
        <v>332</v>
      </c>
      <c r="C85" s="27"/>
      <c r="D85" s="26"/>
      <c r="E85" s="27"/>
      <c r="F85" s="26"/>
      <c r="G85" s="26"/>
      <c r="H85" s="26"/>
      <c r="I85" s="126"/>
      <c r="J85" s="26"/>
      <c r="K85" s="26"/>
      <c r="L85" s="26"/>
      <c r="M85" s="26"/>
      <c r="N85" s="26"/>
    </row>
    <row r="86" spans="1:14" x14ac:dyDescent="0.25">
      <c r="A86" s="169" t="s">
        <v>351</v>
      </c>
      <c r="B86" s="170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</row>
    <row r="87" spans="1:14" x14ac:dyDescent="0.25">
      <c r="A87" s="15">
        <v>740</v>
      </c>
      <c r="B87" s="27" t="s">
        <v>352</v>
      </c>
      <c r="C87" s="27"/>
      <c r="D87" s="26"/>
      <c r="E87" s="27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25">
      <c r="A88" s="15">
        <v>750</v>
      </c>
      <c r="B88" s="27" t="s">
        <v>353</v>
      </c>
      <c r="C88" s="27"/>
      <c r="D88" s="26"/>
      <c r="E88" s="27"/>
      <c r="F88" s="26"/>
      <c r="G88" s="27"/>
      <c r="H88" s="27"/>
      <c r="I88" s="126"/>
      <c r="J88" s="27"/>
      <c r="K88" s="26"/>
      <c r="L88" s="26"/>
      <c r="M88" s="26"/>
      <c r="N88" s="26"/>
    </row>
    <row r="89" spans="1:14" x14ac:dyDescent="0.25">
      <c r="A89" s="15">
        <v>760</v>
      </c>
      <c r="B89" s="27" t="s">
        <v>354</v>
      </c>
      <c r="C89" s="126"/>
      <c r="D89" s="131"/>
      <c r="E89" s="126"/>
      <c r="F89" s="131"/>
      <c r="G89" s="131"/>
      <c r="H89" s="131"/>
      <c r="I89" s="131"/>
      <c r="J89" s="131"/>
      <c r="K89" s="131"/>
      <c r="L89" s="131"/>
      <c r="M89" s="131"/>
      <c r="N89" s="131"/>
    </row>
    <row r="91" spans="1:14" s="1" customFormat="1" ht="12.75" x14ac:dyDescent="0.2">
      <c r="B91" s="76" t="s">
        <v>87</v>
      </c>
      <c r="C91" s="83"/>
    </row>
    <row r="92" spans="1:14" s="1" customFormat="1" ht="12.75" x14ac:dyDescent="0.2">
      <c r="B92" s="77" t="s">
        <v>88</v>
      </c>
      <c r="C92" s="83"/>
    </row>
    <row r="93" spans="1:14" s="1" customFormat="1" ht="12.75" x14ac:dyDescent="0.2">
      <c r="B93" s="78"/>
    </row>
    <row r="94" spans="1:14" s="1" customFormat="1" ht="12.75" x14ac:dyDescent="0.2">
      <c r="B94" s="76" t="s">
        <v>87</v>
      </c>
      <c r="C94" s="83"/>
    </row>
    <row r="95" spans="1:14" s="1" customFormat="1" ht="12.75" x14ac:dyDescent="0.2">
      <c r="B95" s="79" t="s">
        <v>88</v>
      </c>
      <c r="C95" s="83"/>
    </row>
  </sheetData>
  <sheetProtection formatCells="0" formatColumns="0" formatRows="0" insertColumns="0" insertRows="0" insertHyperlinks="0" deleteColumns="0" deleteRows="0" sort="0" autoFilter="0" pivotTables="0"/>
  <mergeCells count="17">
    <mergeCell ref="D8:E8"/>
    <mergeCell ref="A4:B4"/>
    <mergeCell ref="C4:E4"/>
    <mergeCell ref="D5:E5"/>
    <mergeCell ref="D6:E6"/>
    <mergeCell ref="D7:E7"/>
    <mergeCell ref="H10:H11"/>
    <mergeCell ref="I10:I11"/>
    <mergeCell ref="J10:J11"/>
    <mergeCell ref="K10:N10"/>
    <mergeCell ref="A86:N86"/>
    <mergeCell ref="A10:B11"/>
    <mergeCell ref="C10:C11"/>
    <mergeCell ref="D10:D11"/>
    <mergeCell ref="E10:E11"/>
    <mergeCell ref="F10:F11"/>
    <mergeCell ref="G10:G11"/>
  </mergeCells>
  <hyperlinks>
    <hyperlink ref="C2" location="'Pregled obrazaca'!A1" display="Povratak na Pregled obrazaca"/>
  </hyperlinks>
  <pageMargins left="0.25" right="0.25" top="0.75" bottom="0.75" header="0.3" footer="0.3"/>
  <pageSetup paperSize="9" scale="47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zoomScale="80" zoomScaleNormal="80" workbookViewId="0">
      <selection activeCell="C2" sqref="C2"/>
    </sheetView>
  </sheetViews>
  <sheetFormatPr defaultColWidth="9.140625" defaultRowHeight="15" x14ac:dyDescent="0.25"/>
  <cols>
    <col min="1" max="1" width="8.42578125" style="149" customWidth="1"/>
    <col min="2" max="2" width="93.140625" style="149" customWidth="1"/>
    <col min="3" max="3" width="24.140625" style="149" customWidth="1"/>
    <col min="4" max="4" width="18.7109375" style="149" customWidth="1"/>
    <col min="5" max="16384" width="9.140625" style="149"/>
  </cols>
  <sheetData>
    <row r="1" spans="1:11" s="1" customFormat="1" ht="12.75" x14ac:dyDescent="0.2"/>
    <row r="2" spans="1:11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1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1" s="5" customFormat="1" x14ac:dyDescent="0.25">
      <c r="A4" s="174" t="s">
        <v>358</v>
      </c>
      <c r="B4" s="176"/>
      <c r="C4" s="144" t="s">
        <v>359</v>
      </c>
      <c r="D4" s="144"/>
      <c r="E4" s="6"/>
      <c r="F4" s="7"/>
      <c r="G4" s="148"/>
      <c r="H4" s="148"/>
    </row>
    <row r="5" spans="1:11" s="1" customFormat="1" ht="12.75" x14ac:dyDescent="0.2">
      <c r="A5" s="8" t="s">
        <v>4</v>
      </c>
      <c r="B5" s="34"/>
      <c r="C5" s="9" t="s">
        <v>5</v>
      </c>
      <c r="D5" s="145"/>
      <c r="E5" s="10"/>
      <c r="F5" s="11"/>
      <c r="G5" s="147"/>
      <c r="H5" s="147"/>
    </row>
    <row r="6" spans="1:11" s="1" customFormat="1" ht="12.75" x14ac:dyDescent="0.2">
      <c r="A6" s="8" t="s">
        <v>6</v>
      </c>
      <c r="B6" s="34"/>
      <c r="C6" s="12" t="s">
        <v>7</v>
      </c>
      <c r="D6" s="145"/>
      <c r="E6" s="10"/>
      <c r="F6" s="11"/>
      <c r="G6" s="147"/>
      <c r="H6" s="147"/>
    </row>
    <row r="7" spans="1:11" s="1" customFormat="1" ht="12.75" x14ac:dyDescent="0.2">
      <c r="A7" s="8" t="s">
        <v>8</v>
      </c>
      <c r="B7" s="34"/>
      <c r="C7" s="12" t="s">
        <v>9</v>
      </c>
      <c r="D7" s="145"/>
      <c r="E7" s="10"/>
      <c r="F7" s="11"/>
      <c r="G7" s="147"/>
      <c r="H7" s="147"/>
    </row>
    <row r="8" spans="1:11" s="13" customFormat="1" x14ac:dyDescent="0.25">
      <c r="C8" s="12" t="s">
        <v>10</v>
      </c>
      <c r="D8" s="145"/>
    </row>
    <row r="9" spans="1:11" x14ac:dyDescent="0.25">
      <c r="A9" s="202"/>
      <c r="B9" s="202"/>
      <c r="C9" s="202"/>
      <c r="D9" s="202"/>
    </row>
    <row r="10" spans="1:11" ht="69.95" customHeight="1" x14ac:dyDescent="0.25">
      <c r="A10" s="181" t="s">
        <v>360</v>
      </c>
      <c r="B10" s="182"/>
      <c r="C10" s="183"/>
      <c r="D10" s="146" t="s">
        <v>361</v>
      </c>
    </row>
    <row r="11" spans="1:11" ht="15.75" customHeight="1" x14ac:dyDescent="0.25">
      <c r="A11" s="184"/>
      <c r="B11" s="185"/>
      <c r="C11" s="186"/>
      <c r="D11" s="15" t="s">
        <v>16</v>
      </c>
    </row>
    <row r="12" spans="1:11" x14ac:dyDescent="0.25">
      <c r="A12" s="169" t="s">
        <v>362</v>
      </c>
      <c r="B12" s="170"/>
      <c r="C12" s="170"/>
      <c r="D12" s="188"/>
    </row>
    <row r="13" spans="1:11" x14ac:dyDescent="0.25">
      <c r="A13" s="169" t="s">
        <v>363</v>
      </c>
      <c r="B13" s="170"/>
      <c r="C13" s="170"/>
      <c r="D13" s="169"/>
    </row>
    <row r="14" spans="1:11" x14ac:dyDescent="0.25">
      <c r="A14" s="15" t="s">
        <v>16</v>
      </c>
      <c r="B14" s="164" t="s">
        <v>364</v>
      </c>
      <c r="C14" s="165"/>
      <c r="D14" s="28">
        <f>+D43</f>
        <v>0</v>
      </c>
    </row>
    <row r="15" spans="1:11" x14ac:dyDescent="0.25">
      <c r="A15" s="15" t="s">
        <v>20</v>
      </c>
      <c r="B15" s="164" t="s">
        <v>365</v>
      </c>
      <c r="C15" s="165"/>
      <c r="D15" s="28">
        <f>+D52</f>
        <v>0</v>
      </c>
    </row>
    <row r="16" spans="1:11" x14ac:dyDescent="0.25">
      <c r="A16" s="15" t="s">
        <v>17</v>
      </c>
      <c r="B16" s="164" t="s">
        <v>366</v>
      </c>
      <c r="C16" s="165"/>
      <c r="D16" s="92" t="str">
        <f>IF(D15&lt;&gt;0,D14/D15,"")</f>
        <v/>
      </c>
    </row>
    <row r="17" spans="1:4" x14ac:dyDescent="0.25">
      <c r="A17" s="169" t="s">
        <v>367</v>
      </c>
      <c r="B17" s="170"/>
      <c r="C17" s="170"/>
      <c r="D17" s="188"/>
    </row>
    <row r="18" spans="1:4" x14ac:dyDescent="0.25">
      <c r="A18" s="15" t="s">
        <v>18</v>
      </c>
      <c r="B18" s="164" t="s">
        <v>368</v>
      </c>
      <c r="C18" s="165"/>
      <c r="D18" s="28">
        <f>+'[1]C 72.00.a'!F14</f>
        <v>0</v>
      </c>
    </row>
    <row r="19" spans="1:4" x14ac:dyDescent="0.25">
      <c r="A19" s="15" t="s">
        <v>24</v>
      </c>
      <c r="B19" s="164" t="s">
        <v>369</v>
      </c>
      <c r="C19" s="165"/>
      <c r="D19" s="27">
        <f>+SUM('[1]C 74.00.a'!L41:M41,'[1]C 75.00.a '!F15,'[1]C 75.00.a '!N15,'[1]C 75.00.a '!F24,'[1]C 75.00.a '!N24,'[1]C 75.00.a '!F33,'[1]C 75.00.a '!N33,'[1]C 75.00.a '!F42,'[1]C 75.00.a '!N42,'[1]C 75.00.a '!F51,'[1]C 75.00.a '!N51,'[1]C 75.00.a '!F60,'[1]C 75.00.a '!N60,'[1]C 75.00.a '!F69,'[1]C 75.00.a '!N69,'[1]C 75.00.a '!F78,'[1]C 75.00.a '!N78,'[1]C 72.00.a'!F27)</f>
        <v>0</v>
      </c>
    </row>
    <row r="20" spans="1:4" x14ac:dyDescent="0.25">
      <c r="A20" s="15" t="s">
        <v>26</v>
      </c>
      <c r="B20" s="164" t="s">
        <v>370</v>
      </c>
      <c r="C20" s="165"/>
      <c r="D20" s="27">
        <f>+SUM('[1]C 73.00.a'!E106,'[1]C 73.00.a'!E115,'[1]C 75.00.a '!D14,'[1]C 75.00.a '!L14)</f>
        <v>0</v>
      </c>
    </row>
    <row r="21" spans="1:4" x14ac:dyDescent="0.25">
      <c r="A21" s="15" t="s">
        <v>28</v>
      </c>
      <c r="B21" s="164" t="s">
        <v>371</v>
      </c>
      <c r="C21" s="165"/>
      <c r="D21" s="27">
        <f>+'[1]C 73.00.a'!C104</f>
        <v>0</v>
      </c>
    </row>
    <row r="22" spans="1:4" x14ac:dyDescent="0.25">
      <c r="A22" s="15" t="s">
        <v>30</v>
      </c>
      <c r="B22" s="164" t="s">
        <v>372</v>
      </c>
      <c r="C22" s="165"/>
      <c r="D22" s="28">
        <f>+'[1]C 74.00.a'!C39+'[1]C 74.00.a'!D39+'[1]C 74.00.a'!E39-'[1]C 74.00.a'!C48-'[1]C 74.00.a'!D48-'[1]C 74.00.a'!E48</f>
        <v>0</v>
      </c>
    </row>
    <row r="23" spans="1:4" x14ac:dyDescent="0.25">
      <c r="A23" s="15" t="s">
        <v>32</v>
      </c>
      <c r="B23" s="164" t="s">
        <v>373</v>
      </c>
      <c r="C23" s="165"/>
      <c r="D23" s="28">
        <f>D18-D19+D20-D21+D22</f>
        <v>0</v>
      </c>
    </row>
    <row r="24" spans="1:4" x14ac:dyDescent="0.25">
      <c r="A24" s="15">
        <v>100</v>
      </c>
      <c r="B24" s="164" t="s">
        <v>374</v>
      </c>
      <c r="C24" s="165"/>
      <c r="D24" s="27">
        <f>+'[1]C 72.00.a'!F29</f>
        <v>0</v>
      </c>
    </row>
    <row r="25" spans="1:4" x14ac:dyDescent="0.25">
      <c r="A25" s="15">
        <v>110</v>
      </c>
      <c r="B25" s="164" t="s">
        <v>375</v>
      </c>
      <c r="C25" s="165"/>
      <c r="D25" s="27">
        <f>+SUM('[1]C 74.00.a'!L42:M42,'[1]C 75.00.a '!F16,'[1]C 75.00.a '!N16,'[1]C 75.00.a '!F25,'[1]C 75.00.a '!N25,'[1]C 75.00.a '!F34,'[1]C 75.00.a '!N34,'[1]C 75.00.a '!F43,'[1]C 75.00.a '!N43,'[1]C 75.00.a '!F52,'[1]C 75.00.a '!N52,'[1]C 75.00.a '!F61,'[1]C 75.00.a '!N61,'[1]C 75.00.a '!F70,'[1]C 75.00.a '!N70,'[1]C 75.00.a '!F79,'[1]C 75.00.a '!N79,'[1]C 72.00.a'!F32)</f>
        <v>0</v>
      </c>
    </row>
    <row r="26" spans="1:4" x14ac:dyDescent="0.25">
      <c r="A26" s="15">
        <v>120</v>
      </c>
      <c r="B26" s="164" t="s">
        <v>376</v>
      </c>
      <c r="C26" s="165"/>
      <c r="D26" s="27">
        <f>+'[1]C 73.00.a'!E107+'[1]C 73.00.a'!E116+'[1]C 75.00.a '!D23+'[1]C 75.00.a '!L23</f>
        <v>0</v>
      </c>
    </row>
    <row r="27" spans="1:4" x14ac:dyDescent="0.25">
      <c r="A27" s="15">
        <v>130</v>
      </c>
      <c r="B27" s="164" t="s">
        <v>377</v>
      </c>
      <c r="C27" s="165"/>
      <c r="D27" s="27">
        <f>D24-D25+D26</f>
        <v>0</v>
      </c>
    </row>
    <row r="28" spans="1:4" x14ac:dyDescent="0.25">
      <c r="A28" s="15">
        <v>140</v>
      </c>
      <c r="B28" s="164" t="s">
        <v>378</v>
      </c>
      <c r="C28" s="165"/>
      <c r="D28" s="27">
        <f>MIN(D27,D23*(70/30))</f>
        <v>0</v>
      </c>
    </row>
    <row r="29" spans="1:4" x14ac:dyDescent="0.25">
      <c r="A29" s="15">
        <v>150</v>
      </c>
      <c r="B29" s="164" t="s">
        <v>379</v>
      </c>
      <c r="C29" s="165"/>
      <c r="D29" s="27">
        <f>D27-D28</f>
        <v>0</v>
      </c>
    </row>
    <row r="30" spans="1:4" x14ac:dyDescent="0.25">
      <c r="A30" s="15">
        <v>160</v>
      </c>
      <c r="B30" s="164" t="s">
        <v>380</v>
      </c>
      <c r="C30" s="165"/>
      <c r="D30" s="28">
        <f>+'[1]C 72.00.a'!F34</f>
        <v>0</v>
      </c>
    </row>
    <row r="31" spans="1:4" x14ac:dyDescent="0.25">
      <c r="A31" s="15">
        <v>170</v>
      </c>
      <c r="B31" s="164" t="s">
        <v>381</v>
      </c>
      <c r="C31" s="165"/>
      <c r="D31" s="28">
        <f>+SUM('[1]C 74.00.a'!L43:M43,'[1]C 75.00.a '!F17,'[1]C 75.00.a '!N17,'[1]C 75.00.a '!F26,'[1]C 75.00.a '!N26,'[1]C 75.00.a '!F35,'[1]C 75.00.a '!N35,'[1]C 75.00.a '!F44,'[1]C 75.00.a '!N44,'[1]C 75.00.a '!F53,'[1]C 75.00.a '!N53,'[1]C 75.00.a '!F62,'[1]C 75.00.a '!N62,'[1]C 75.00.a '!F71,'[1]C 75.00.a '!N71,'[1]C 75.00.a '!F80,'[1]C 75.00.a '!N80,'[1]C 72.00.a'!F41)</f>
        <v>0</v>
      </c>
    </row>
    <row r="32" spans="1:4" x14ac:dyDescent="0.25">
      <c r="A32" s="15">
        <v>180</v>
      </c>
      <c r="B32" s="164" t="s">
        <v>382</v>
      </c>
      <c r="C32" s="165"/>
      <c r="D32" s="27">
        <f>+'[1]C 73.00.a'!E107+'[1]C 73.00.a'!E115+'[1]C 75.00.a '!D32+'[1]C 75.00.a '!L32</f>
        <v>0</v>
      </c>
    </row>
    <row r="33" spans="1:4" x14ac:dyDescent="0.25">
      <c r="A33" s="15">
        <v>190</v>
      </c>
      <c r="B33" s="164" t="s">
        <v>383</v>
      </c>
      <c r="C33" s="165"/>
      <c r="D33" s="27">
        <f>D30-D31+D32</f>
        <v>0</v>
      </c>
    </row>
    <row r="34" spans="1:4" x14ac:dyDescent="0.25">
      <c r="A34" s="15">
        <v>200</v>
      </c>
      <c r="B34" s="164" t="s">
        <v>384</v>
      </c>
      <c r="C34" s="165"/>
      <c r="D34" s="27">
        <f>MIN(D33,(D23+D28)*40/60,MAX(D23*(70/30)-D28,0))</f>
        <v>0</v>
      </c>
    </row>
    <row r="35" spans="1:4" x14ac:dyDescent="0.25">
      <c r="A35" s="15">
        <v>210</v>
      </c>
      <c r="B35" s="164" t="s">
        <v>385</v>
      </c>
      <c r="C35" s="165"/>
      <c r="D35" s="27">
        <f>D33-D34</f>
        <v>0</v>
      </c>
    </row>
    <row r="36" spans="1:4" x14ac:dyDescent="0.25">
      <c r="A36" s="15">
        <v>220</v>
      </c>
      <c r="B36" s="164" t="s">
        <v>386</v>
      </c>
      <c r="C36" s="165"/>
      <c r="D36" s="28">
        <f>+'[1]C 72.00.a'!F42</f>
        <v>0</v>
      </c>
    </row>
    <row r="37" spans="1:4" x14ac:dyDescent="0.25">
      <c r="A37" s="15">
        <v>230</v>
      </c>
      <c r="B37" s="164" t="s">
        <v>387</v>
      </c>
      <c r="C37" s="165"/>
      <c r="D37" s="27">
        <f>+SUM('[1]C 75.00.a '!F18:F21,'[1]C 75.00.a '!N18:N21,'[1]C 75.00.a '!F27:F30,'[1]C 75.00.a '!N27:N30,'[1]C 75.00.a '!F36:F39,'[1]C 75.00.a '!N36:N39,'[1]C 75.00.a '!F45:F48,'[1]C 75.00.a '!N45:N48,'[1]C 75.00.a '!F54:F57,'[1]C 75.00.a '!N54:N57,'[1]C 75.00.a '!F63:F66,'[1]C 75.00.a '!N63:N66,'[1]C 75.00.a '!F72:F75,'[1]C 75.00.a '!N72:N75,'[1]C 75.00.a '!F81:F84,'[1]C 75.00.a '!N81:N84,'[1]C 72.00.a'!F58)</f>
        <v>0</v>
      </c>
    </row>
    <row r="38" spans="1:4" x14ac:dyDescent="0.25">
      <c r="A38" s="15">
        <v>240</v>
      </c>
      <c r="B38" s="164" t="s">
        <v>388</v>
      </c>
      <c r="C38" s="165"/>
      <c r="D38" s="27">
        <f>+SUM('[1]C 73.00.a'!E109:E112,'[1]C 73.00.a'!E118:E121,'[1]C 75.00.a '!D41,'[1]C 75.00.a '!L41,'[1]C 75.00.a '!D50,'[1]C 75.00.a '!L50,'[1]C 75.00.a '!D59,'[1]C 75.00.a '!L59,'[1]C 75.00.a '!D68,'[1]C 75.00.a '!L68)</f>
        <v>0</v>
      </c>
    </row>
    <row r="39" spans="1:4" x14ac:dyDescent="0.25">
      <c r="A39" s="15">
        <v>250</v>
      </c>
      <c r="B39" s="164" t="s">
        <v>389</v>
      </c>
      <c r="C39" s="165"/>
      <c r="D39" s="28">
        <f>D36-D37+D38</f>
        <v>0</v>
      </c>
    </row>
    <row r="40" spans="1:4" x14ac:dyDescent="0.25">
      <c r="A40" s="15">
        <v>260</v>
      </c>
      <c r="B40" s="164" t="s">
        <v>390</v>
      </c>
      <c r="C40" s="165"/>
      <c r="D40" s="27">
        <f>MIN(D39,(D23+D28+D34)*15/85,MAX((D23+D28)*40/60-D34,0),MAX(D23*70/30-D28-D34,0))</f>
        <v>0</v>
      </c>
    </row>
    <row r="41" spans="1:4" x14ac:dyDescent="0.25">
      <c r="A41" s="15">
        <v>270</v>
      </c>
      <c r="B41" s="164" t="s">
        <v>391</v>
      </c>
      <c r="C41" s="165"/>
      <c r="D41" s="27">
        <f>D39-D40</f>
        <v>0</v>
      </c>
    </row>
    <row r="42" spans="1:4" x14ac:dyDescent="0.25">
      <c r="A42" s="15">
        <v>280</v>
      </c>
      <c r="B42" s="164" t="s">
        <v>392</v>
      </c>
      <c r="C42" s="165"/>
      <c r="D42" s="27">
        <f>(D23+D27+D33+D39)-MIN(D23+D27+D33+D39,100/30*D23,100/60*(D23+D27),100/85*(D23+D27+D33))</f>
        <v>0</v>
      </c>
    </row>
    <row r="43" spans="1:4" x14ac:dyDescent="0.25">
      <c r="A43" s="15">
        <v>290</v>
      </c>
      <c r="B43" s="164" t="s">
        <v>364</v>
      </c>
      <c r="C43" s="165"/>
      <c r="D43" s="27">
        <f>(D18+D24+D30+D36)-MIN(D18+D24+D30+D36,D42)</f>
        <v>0</v>
      </c>
    </row>
    <row r="44" spans="1:4" x14ac:dyDescent="0.25">
      <c r="A44" s="169" t="s">
        <v>393</v>
      </c>
      <c r="B44" s="170"/>
      <c r="C44" s="170"/>
      <c r="D44" s="188"/>
    </row>
    <row r="45" spans="1:4" x14ac:dyDescent="0.25">
      <c r="A45" s="15">
        <v>300</v>
      </c>
      <c r="B45" s="164" t="s">
        <v>394</v>
      </c>
      <c r="C45" s="165"/>
      <c r="D45" s="28">
        <f>+'[1]C 73.00.a'!G13</f>
        <v>0</v>
      </c>
    </row>
    <row r="46" spans="1:4" x14ac:dyDescent="0.25">
      <c r="A46" s="15">
        <v>310</v>
      </c>
      <c r="B46" s="164" t="s">
        <v>395</v>
      </c>
      <c r="C46" s="165"/>
      <c r="D46" s="27">
        <f>+'[1]C 74.00.a'!Q13</f>
        <v>0</v>
      </c>
    </row>
    <row r="47" spans="1:4" x14ac:dyDescent="0.25">
      <c r="A47" s="15">
        <v>320</v>
      </c>
      <c r="B47" s="164" t="s">
        <v>396</v>
      </c>
      <c r="C47" s="165"/>
      <c r="D47" s="126">
        <f>+'[1]C 74.00.a'!P13</f>
        <v>0</v>
      </c>
    </row>
    <row r="48" spans="1:4" x14ac:dyDescent="0.25">
      <c r="A48" s="15">
        <v>330</v>
      </c>
      <c r="B48" s="164" t="s">
        <v>397</v>
      </c>
      <c r="C48" s="165"/>
      <c r="D48" s="28">
        <f>+'[1]C 74.00.a'!O13</f>
        <v>0</v>
      </c>
    </row>
    <row r="49" spans="1:4" x14ac:dyDescent="0.25">
      <c r="A49" s="15">
        <v>340</v>
      </c>
      <c r="B49" s="164" t="s">
        <v>398</v>
      </c>
      <c r="C49" s="165"/>
      <c r="D49" s="27">
        <f>MIN(D46,D45)</f>
        <v>0</v>
      </c>
    </row>
    <row r="50" spans="1:4" x14ac:dyDescent="0.25">
      <c r="A50" s="15">
        <v>350</v>
      </c>
      <c r="B50" s="164" t="s">
        <v>399</v>
      </c>
      <c r="C50" s="165"/>
      <c r="D50" s="126">
        <f>MIN(D47,0.9*MAX(D45-D46,0))</f>
        <v>0</v>
      </c>
    </row>
    <row r="51" spans="1:4" x14ac:dyDescent="0.25">
      <c r="A51" s="15">
        <v>360</v>
      </c>
      <c r="B51" s="164" t="s">
        <v>400</v>
      </c>
      <c r="C51" s="165"/>
      <c r="D51" s="27">
        <f>MIN(D48,0.75*MAX(D45-D46-D47/0.9,0))</f>
        <v>0</v>
      </c>
    </row>
    <row r="52" spans="1:4" x14ac:dyDescent="0.25">
      <c r="A52" s="15">
        <v>370</v>
      </c>
      <c r="B52" s="164" t="s">
        <v>401</v>
      </c>
      <c r="C52" s="165"/>
      <c r="D52" s="28">
        <f>D45-D49-D51</f>
        <v>0</v>
      </c>
    </row>
    <row r="53" spans="1:4" x14ac:dyDescent="0.25">
      <c r="A53" s="169" t="s">
        <v>402</v>
      </c>
      <c r="B53" s="170"/>
      <c r="C53" s="170"/>
      <c r="D53" s="188"/>
    </row>
    <row r="54" spans="1:4" x14ac:dyDescent="0.25">
      <c r="A54" s="15">
        <v>380</v>
      </c>
      <c r="B54" s="164" t="s">
        <v>403</v>
      </c>
      <c r="C54" s="165"/>
      <c r="D54" s="27"/>
    </row>
    <row r="56" spans="1:4" s="1" customFormat="1" ht="12.75" x14ac:dyDescent="0.2">
      <c r="B56" s="76" t="s">
        <v>87</v>
      </c>
      <c r="C56" s="147"/>
    </row>
    <row r="57" spans="1:4" s="1" customFormat="1" ht="12.75" x14ac:dyDescent="0.2">
      <c r="B57" s="77" t="s">
        <v>88</v>
      </c>
      <c r="C57" s="147"/>
    </row>
    <row r="58" spans="1:4" s="1" customFormat="1" ht="12.75" x14ac:dyDescent="0.2">
      <c r="B58" s="78"/>
    </row>
    <row r="59" spans="1:4" s="1" customFormat="1" ht="12.75" x14ac:dyDescent="0.2">
      <c r="B59" s="76" t="s">
        <v>87</v>
      </c>
      <c r="C59" s="147"/>
    </row>
    <row r="60" spans="1:4" s="1" customFormat="1" ht="12.75" x14ac:dyDescent="0.2">
      <c r="B60" s="79" t="s">
        <v>88</v>
      </c>
      <c r="C60" s="147"/>
    </row>
  </sheetData>
  <sheetProtection formatCells="0" formatColumns="0" formatRows="0" insertColumns="0" insertRows="0" insertHyperlinks="0" deleteColumns="0" deleteRows="0" sort="0" autoFilter="0" pivotTables="0"/>
  <mergeCells count="46">
    <mergeCell ref="B51:C51"/>
    <mergeCell ref="B52:C52"/>
    <mergeCell ref="A53:D53"/>
    <mergeCell ref="B54:C54"/>
    <mergeCell ref="B45:C45"/>
    <mergeCell ref="B46:C46"/>
    <mergeCell ref="B47:C47"/>
    <mergeCell ref="B48:C48"/>
    <mergeCell ref="B49:C49"/>
    <mergeCell ref="B50:C50"/>
    <mergeCell ref="A44:D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A4:B4"/>
    <mergeCell ref="A9:D9"/>
    <mergeCell ref="A10:C11"/>
    <mergeCell ref="A12:D12"/>
    <mergeCell ref="A13:D13"/>
    <mergeCell ref="B14:C14"/>
    <mergeCell ref="B15:C15"/>
    <mergeCell ref="B16:C16"/>
    <mergeCell ref="A17:D17"/>
    <mergeCell ref="B18:C18"/>
    <mergeCell ref="B19:C19"/>
  </mergeCells>
  <hyperlinks>
    <hyperlink ref="C2" location="'Pregled obrazaca'!A1" display="Povratak na Pregled obrazaca"/>
  </hyperlinks>
  <pageMargins left="0.25" right="0.25" top="0.75" bottom="0.75" header="0.3" footer="0.3"/>
  <pageSetup paperSize="9" scale="63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topLeftCell="B1" zoomScale="80" zoomScaleNormal="80" workbookViewId="0">
      <selection activeCell="J41" sqref="J41"/>
    </sheetView>
  </sheetViews>
  <sheetFormatPr defaultColWidth="9.140625" defaultRowHeight="15" x14ac:dyDescent="0.25"/>
  <cols>
    <col min="1" max="1" width="8.42578125" style="149" customWidth="1"/>
    <col min="2" max="2" width="93.140625" style="149" customWidth="1"/>
    <col min="3" max="3" width="26.7109375" style="149" customWidth="1"/>
    <col min="4" max="4" width="19.140625" style="149" customWidth="1"/>
    <col min="5" max="16384" width="9.140625" style="149"/>
  </cols>
  <sheetData>
    <row r="1" spans="1:11" s="1" customFormat="1" ht="12.75" x14ac:dyDescent="0.2"/>
    <row r="2" spans="1:11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1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1" s="5" customFormat="1" x14ac:dyDescent="0.25">
      <c r="A4" s="174" t="s">
        <v>404</v>
      </c>
      <c r="B4" s="176"/>
      <c r="C4" s="144" t="s">
        <v>405</v>
      </c>
      <c r="D4" s="144"/>
      <c r="E4" s="6"/>
      <c r="F4" s="7"/>
      <c r="G4" s="148"/>
      <c r="H4" s="148"/>
    </row>
    <row r="5" spans="1:11" s="1" customFormat="1" ht="12.75" x14ac:dyDescent="0.2">
      <c r="A5" s="8" t="s">
        <v>4</v>
      </c>
      <c r="B5" s="34"/>
      <c r="C5" s="9" t="s">
        <v>5</v>
      </c>
      <c r="D5" s="145"/>
      <c r="E5" s="10"/>
      <c r="F5" s="11"/>
      <c r="G5" s="147"/>
      <c r="H5" s="147"/>
    </row>
    <row r="6" spans="1:11" s="1" customFormat="1" ht="12.75" x14ac:dyDescent="0.2">
      <c r="A6" s="8" t="s">
        <v>6</v>
      </c>
      <c r="B6" s="34"/>
      <c r="C6" s="12" t="s">
        <v>7</v>
      </c>
      <c r="D6" s="145"/>
      <c r="E6" s="10"/>
      <c r="F6" s="11"/>
      <c r="G6" s="147"/>
      <c r="H6" s="147"/>
    </row>
    <row r="7" spans="1:11" s="1" customFormat="1" ht="12.75" x14ac:dyDescent="0.2">
      <c r="A7" s="8" t="s">
        <v>8</v>
      </c>
      <c r="B7" s="34"/>
      <c r="C7" s="12" t="s">
        <v>9</v>
      </c>
      <c r="D7" s="145"/>
      <c r="E7" s="10"/>
      <c r="F7" s="11"/>
      <c r="G7" s="147"/>
      <c r="H7" s="147"/>
    </row>
    <row r="8" spans="1:11" s="13" customFormat="1" x14ac:dyDescent="0.25">
      <c r="C8" s="12" t="s">
        <v>10</v>
      </c>
      <c r="D8" s="145"/>
    </row>
    <row r="9" spans="1:11" s="13" customFormat="1" x14ac:dyDescent="0.25">
      <c r="A9" s="13" t="s">
        <v>91</v>
      </c>
    </row>
    <row r="10" spans="1:11" ht="69.95" customHeight="1" x14ac:dyDescent="0.25">
      <c r="A10" s="181" t="s">
        <v>406</v>
      </c>
      <c r="B10" s="182"/>
      <c r="C10" s="183"/>
      <c r="D10" s="146" t="s">
        <v>361</v>
      </c>
    </row>
    <row r="11" spans="1:11" ht="15.75" customHeight="1" x14ac:dyDescent="0.25">
      <c r="A11" s="184"/>
      <c r="B11" s="185"/>
      <c r="C11" s="186"/>
      <c r="D11" s="15" t="s">
        <v>16</v>
      </c>
    </row>
    <row r="12" spans="1:11" x14ac:dyDescent="0.25">
      <c r="A12" s="169" t="s">
        <v>362</v>
      </c>
      <c r="B12" s="170"/>
      <c r="C12" s="170"/>
      <c r="D12" s="188"/>
    </row>
    <row r="13" spans="1:11" x14ac:dyDescent="0.25">
      <c r="A13" s="169" t="s">
        <v>363</v>
      </c>
      <c r="B13" s="170"/>
      <c r="C13" s="170"/>
      <c r="D13" s="169"/>
    </row>
    <row r="14" spans="1:11" x14ac:dyDescent="0.25">
      <c r="A14" s="15" t="s">
        <v>16</v>
      </c>
      <c r="B14" s="164" t="s">
        <v>364</v>
      </c>
      <c r="C14" s="165"/>
      <c r="D14" s="28">
        <f>+D43</f>
        <v>0</v>
      </c>
    </row>
    <row r="15" spans="1:11" x14ac:dyDescent="0.25">
      <c r="A15" s="15" t="s">
        <v>20</v>
      </c>
      <c r="B15" s="164" t="s">
        <v>365</v>
      </c>
      <c r="C15" s="165"/>
      <c r="D15" s="28">
        <f>+D52</f>
        <v>0</v>
      </c>
    </row>
    <row r="16" spans="1:11" x14ac:dyDescent="0.25">
      <c r="A16" s="15" t="s">
        <v>17</v>
      </c>
      <c r="B16" s="164" t="s">
        <v>366</v>
      </c>
      <c r="C16" s="165"/>
      <c r="D16" s="92" t="str">
        <f>IF(D15&lt;&gt;0,D14/D15,"")</f>
        <v/>
      </c>
    </row>
    <row r="17" spans="1:4" x14ac:dyDescent="0.25">
      <c r="A17" s="169" t="s">
        <v>367</v>
      </c>
      <c r="B17" s="170"/>
      <c r="C17" s="170"/>
      <c r="D17" s="188"/>
    </row>
    <row r="18" spans="1:4" x14ac:dyDescent="0.25">
      <c r="A18" s="15" t="s">
        <v>18</v>
      </c>
      <c r="B18" s="164" t="s">
        <v>368</v>
      </c>
      <c r="C18" s="165"/>
      <c r="D18" s="28">
        <f>+'[1]C 72.00.w 001'!F14</f>
        <v>0</v>
      </c>
    </row>
    <row r="19" spans="1:4" x14ac:dyDescent="0.25">
      <c r="A19" s="15" t="s">
        <v>24</v>
      </c>
      <c r="B19" s="164" t="s">
        <v>369</v>
      </c>
      <c r="C19" s="165"/>
      <c r="D19" s="27">
        <f>+SUM('[1]C 74.00.w 001'!L41:N41,'[1]C 75.00.w 001'!F15,'[1]C 75.00.w 001'!N15,'[1]C 75.00.w 001'!F24,'[1]C 75.00.w 001'!N24,'[1]C 75.00.w 001'!F33,'[1]C 75.00.w 001'!N33,'[1]C 75.00.w 001'!F42,'[1]C 75.00.w 001'!N42,'[1]C 75.00.w 001'!F51,'[1]C 75.00.w 001'!N51,'[1]C 75.00.w 001'!F60,'[1]C 75.00.w 001'!N60,'[1]C 75.00.w 001'!F69,'[1]C 75.00.w 001'!N69,'[1]C 75.00.w 001'!F78,'[1]C 75.00.w 001'!N78,'[1]C 72.00.w 001'!F27)</f>
        <v>0</v>
      </c>
    </row>
    <row r="20" spans="1:4" x14ac:dyDescent="0.25">
      <c r="A20" s="15" t="s">
        <v>26</v>
      </c>
      <c r="B20" s="164" t="s">
        <v>370</v>
      </c>
      <c r="C20" s="165"/>
      <c r="D20" s="27">
        <f>+SUM('[1]C 73.00.w 001'!E106,'[1]C 73.00.w 001'!E115,'[1]C 75.00.w 001'!D14,'[1]C 75.00.w 001'!L14)</f>
        <v>0</v>
      </c>
    </row>
    <row r="21" spans="1:4" x14ac:dyDescent="0.25">
      <c r="A21" s="15" t="s">
        <v>28</v>
      </c>
      <c r="B21" s="164" t="s">
        <v>371</v>
      </c>
      <c r="C21" s="165"/>
      <c r="D21" s="27">
        <f>+'[1]C 73.00.w 001'!C104</f>
        <v>0</v>
      </c>
    </row>
    <row r="22" spans="1:4" x14ac:dyDescent="0.25">
      <c r="A22" s="15" t="s">
        <v>30</v>
      </c>
      <c r="B22" s="164" t="s">
        <v>372</v>
      </c>
      <c r="C22" s="165"/>
      <c r="D22" s="28">
        <f>+'[1]C 74.00.w 001'!C39+'[1]C 74.00.w 001'!D39+'[1]C 74.00.w 001'!E39-'[1]C 74.00.w 001'!C48-'[1]C 74.00.w 001'!D48-'[1]C 74.00.w 001'!E48</f>
        <v>0</v>
      </c>
    </row>
    <row r="23" spans="1:4" x14ac:dyDescent="0.25">
      <c r="A23" s="15" t="s">
        <v>32</v>
      </c>
      <c r="B23" s="164" t="s">
        <v>373</v>
      </c>
      <c r="C23" s="165"/>
      <c r="D23" s="28">
        <f>D18-D19+D20-D21+D22</f>
        <v>0</v>
      </c>
    </row>
    <row r="24" spans="1:4" x14ac:dyDescent="0.25">
      <c r="A24" s="15">
        <v>100</v>
      </c>
      <c r="B24" s="164" t="s">
        <v>374</v>
      </c>
      <c r="C24" s="165"/>
      <c r="D24" s="27">
        <f>+'[1]C 72.00.w 001'!F29</f>
        <v>0</v>
      </c>
    </row>
    <row r="25" spans="1:4" x14ac:dyDescent="0.25">
      <c r="A25" s="15">
        <v>110</v>
      </c>
      <c r="B25" s="164" t="s">
        <v>375</v>
      </c>
      <c r="C25" s="165"/>
      <c r="D25" s="27">
        <f>+SUM('[1]C 74.00.w 001'!L42:M42,'[1]C 75.00.a '!F16,'[1]C 75.00.a '!N16,'[1]C 75.00.a '!F25,'[1]C 75.00.a '!N25,'[1]C 75.00.a '!F34,'[1]C 75.00.a '!N34,'[1]C 75.00.a '!F43,'[1]C 75.00.a '!N43,'[1]C 75.00.a '!F52,'[1]C 75.00.a '!N52,'[1]C 75.00.a '!F61,'[1]C 75.00.a '!N61,'[1]C 75.00.a '!F70,'[1]C 75.00.a '!N70,'[1]C 75.00.a '!F79,'[1]C 75.00.a '!N79,'[1]C 72.00.w 001'!F32)</f>
        <v>0</v>
      </c>
    </row>
    <row r="26" spans="1:4" x14ac:dyDescent="0.25">
      <c r="A26" s="15">
        <v>120</v>
      </c>
      <c r="B26" s="164" t="s">
        <v>376</v>
      </c>
      <c r="C26" s="165"/>
      <c r="D26" s="27">
        <f>+'[1]C 73.00.w 001'!E107+'[1]C 73.00.w 001'!E116+'[1]C 75.00.a '!D23+'[1]C 75.00.a '!L23</f>
        <v>0</v>
      </c>
    </row>
    <row r="27" spans="1:4" x14ac:dyDescent="0.25">
      <c r="A27" s="15">
        <v>130</v>
      </c>
      <c r="B27" s="164" t="s">
        <v>377</v>
      </c>
      <c r="C27" s="165"/>
      <c r="D27" s="27">
        <f>D24-D25+D26</f>
        <v>0</v>
      </c>
    </row>
    <row r="28" spans="1:4" x14ac:dyDescent="0.25">
      <c r="A28" s="15">
        <v>140</v>
      </c>
      <c r="B28" s="164" t="s">
        <v>378</v>
      </c>
      <c r="C28" s="165"/>
      <c r="D28" s="27">
        <f>MIN(D27,D23*(70/30))</f>
        <v>0</v>
      </c>
    </row>
    <row r="29" spans="1:4" x14ac:dyDescent="0.25">
      <c r="A29" s="15">
        <v>150</v>
      </c>
      <c r="B29" s="164" t="s">
        <v>379</v>
      </c>
      <c r="C29" s="165"/>
      <c r="D29" s="27">
        <f>D27-D28</f>
        <v>0</v>
      </c>
    </row>
    <row r="30" spans="1:4" x14ac:dyDescent="0.25">
      <c r="A30" s="15">
        <v>160</v>
      </c>
      <c r="B30" s="164" t="s">
        <v>380</v>
      </c>
      <c r="C30" s="165"/>
      <c r="D30" s="28">
        <f>+'[1]C 72.00.w 001'!F34</f>
        <v>0</v>
      </c>
    </row>
    <row r="31" spans="1:4" x14ac:dyDescent="0.25">
      <c r="A31" s="15">
        <v>170</v>
      </c>
      <c r="B31" s="164" t="s">
        <v>381</v>
      </c>
      <c r="C31" s="165"/>
      <c r="D31" s="28">
        <f>+SUM('[1]C 74.00.w 001'!L43:M43,'[1]C 75.00.a '!F17,'[1]C 75.00.a '!N17,'[1]C 75.00.a '!F26,'[1]C 75.00.a '!N26,'[1]C 75.00.a '!F35,'[1]C 75.00.a '!N35,'[1]C 75.00.a '!F44,'[1]C 75.00.a '!N44,'[1]C 75.00.a '!F53,'[1]C 75.00.a '!N53,'[1]C 75.00.a '!F62,'[1]C 75.00.a '!N62,'[1]C 75.00.a '!F71,'[1]C 75.00.a '!N71,'[1]C 75.00.a '!F80,'[1]C 75.00.a '!N80,'[1]C 72.00.w 001'!F41)</f>
        <v>0</v>
      </c>
    </row>
    <row r="32" spans="1:4" x14ac:dyDescent="0.25">
      <c r="A32" s="15">
        <v>180</v>
      </c>
      <c r="B32" s="164" t="s">
        <v>382</v>
      </c>
      <c r="C32" s="165"/>
      <c r="D32" s="27">
        <f>+'[1]C 73.00.w 001'!E107+'[1]C 73.00.w 001'!E115+'[1]C 75.00.a '!D32+'[1]C 75.00.a '!L32</f>
        <v>0</v>
      </c>
    </row>
    <row r="33" spans="1:4" x14ac:dyDescent="0.25">
      <c r="A33" s="15">
        <v>190</v>
      </c>
      <c r="B33" s="164" t="s">
        <v>383</v>
      </c>
      <c r="C33" s="165"/>
      <c r="D33" s="27">
        <f>D30-D31+D32</f>
        <v>0</v>
      </c>
    </row>
    <row r="34" spans="1:4" x14ac:dyDescent="0.25">
      <c r="A34" s="15">
        <v>200</v>
      </c>
      <c r="B34" s="164" t="s">
        <v>384</v>
      </c>
      <c r="C34" s="165"/>
      <c r="D34" s="27">
        <f>MIN(D33,(D23+D28)*40/60,MAX(D23*(70/30)-D28,0))</f>
        <v>0</v>
      </c>
    </row>
    <row r="35" spans="1:4" x14ac:dyDescent="0.25">
      <c r="A35" s="15">
        <v>210</v>
      </c>
      <c r="B35" s="164" t="s">
        <v>385</v>
      </c>
      <c r="C35" s="165"/>
      <c r="D35" s="27">
        <f>D33-D34</f>
        <v>0</v>
      </c>
    </row>
    <row r="36" spans="1:4" x14ac:dyDescent="0.25">
      <c r="A36" s="15">
        <v>220</v>
      </c>
      <c r="B36" s="164" t="s">
        <v>386</v>
      </c>
      <c r="C36" s="165"/>
      <c r="D36" s="28">
        <f>+'[1]C 72.00.w 001'!F42</f>
        <v>0</v>
      </c>
    </row>
    <row r="37" spans="1:4" x14ac:dyDescent="0.25">
      <c r="A37" s="15">
        <v>230</v>
      </c>
      <c r="B37" s="164" t="s">
        <v>387</v>
      </c>
      <c r="C37" s="165"/>
      <c r="D37" s="27">
        <f>+SUM('[1]C 75.00.a '!F18:F21,'[1]C 75.00.a '!N18:N21,'[1]C 75.00.a '!F27:F30,'[1]C 75.00.a '!N27:N30,'[1]C 75.00.a '!F36:F39,'[1]C 75.00.a '!N36:N39,'[1]C 75.00.a '!F45:F48,'[1]C 75.00.a '!N45:N48,'[1]C 75.00.a '!F54:F57,'[1]C 75.00.a '!N54:N57,'[1]C 75.00.a '!F63:F66,'[1]C 75.00.a '!N63:N66,'[1]C 75.00.a '!F72:F75,'[1]C 75.00.a '!N72:N75,'[1]C 75.00.a '!F81:F84,'[1]C 75.00.a '!N81:N84,'[1]C 72.00.w 001'!F58)</f>
        <v>0</v>
      </c>
    </row>
    <row r="38" spans="1:4" x14ac:dyDescent="0.25">
      <c r="A38" s="15">
        <v>240</v>
      </c>
      <c r="B38" s="164" t="s">
        <v>388</v>
      </c>
      <c r="C38" s="165"/>
      <c r="D38" s="27">
        <f>+SUM('[1]C 73.00.w 001'!E109:E112,'[1]C 73.00.w 001'!E118:E121,'[1]C 75.00.a '!D41,'[1]C 75.00.a '!L41,'[1]C 75.00.a '!D50,'[1]C 75.00.a '!L50,'[1]C 75.00.a '!D59,'[1]C 75.00.a '!L59,'[1]C 75.00.a '!D68,'[1]C 75.00.a '!L68)</f>
        <v>0</v>
      </c>
    </row>
    <row r="39" spans="1:4" x14ac:dyDescent="0.25">
      <c r="A39" s="15">
        <v>250</v>
      </c>
      <c r="B39" s="164" t="s">
        <v>389</v>
      </c>
      <c r="C39" s="165"/>
      <c r="D39" s="28">
        <f>D36-D37+D38</f>
        <v>0</v>
      </c>
    </row>
    <row r="40" spans="1:4" x14ac:dyDescent="0.25">
      <c r="A40" s="15">
        <v>260</v>
      </c>
      <c r="B40" s="164" t="s">
        <v>390</v>
      </c>
      <c r="C40" s="165"/>
      <c r="D40" s="27">
        <f>MIN(D39,(D23+D28+D34)*15/85,MAX((D23+D28)*40/60-D34,0),MAX(D23*70/30-D28-D34,0))</f>
        <v>0</v>
      </c>
    </row>
    <row r="41" spans="1:4" x14ac:dyDescent="0.25">
      <c r="A41" s="15">
        <v>270</v>
      </c>
      <c r="B41" s="164" t="s">
        <v>391</v>
      </c>
      <c r="C41" s="165"/>
      <c r="D41" s="27">
        <f>D39-D40</f>
        <v>0</v>
      </c>
    </row>
    <row r="42" spans="1:4" x14ac:dyDescent="0.25">
      <c r="A42" s="15">
        <v>280</v>
      </c>
      <c r="B42" s="164" t="s">
        <v>392</v>
      </c>
      <c r="C42" s="165"/>
      <c r="D42" s="27">
        <f>(D23+D27+D33+D39)-MIN(D23+D27+D33+D39,100/30*D23,100/60*(D23+D27),100/85*(D23+D27+D33))</f>
        <v>0</v>
      </c>
    </row>
    <row r="43" spans="1:4" x14ac:dyDescent="0.25">
      <c r="A43" s="15">
        <v>290</v>
      </c>
      <c r="B43" s="164" t="s">
        <v>364</v>
      </c>
      <c r="C43" s="165"/>
      <c r="D43" s="27">
        <f>(D18+D24+D30+D36)-MIN(D18+D24+D30+D36,D42)</f>
        <v>0</v>
      </c>
    </row>
    <row r="44" spans="1:4" x14ac:dyDescent="0.25">
      <c r="A44" s="169" t="s">
        <v>393</v>
      </c>
      <c r="B44" s="170"/>
      <c r="C44" s="170"/>
      <c r="D44" s="188"/>
    </row>
    <row r="45" spans="1:4" x14ac:dyDescent="0.25">
      <c r="A45" s="15">
        <v>300</v>
      </c>
      <c r="B45" s="164" t="s">
        <v>394</v>
      </c>
      <c r="C45" s="165"/>
      <c r="D45" s="28">
        <f>+'[1]C 73.00.w 001'!G13</f>
        <v>0</v>
      </c>
    </row>
    <row r="46" spans="1:4" x14ac:dyDescent="0.25">
      <c r="A46" s="15">
        <v>310</v>
      </c>
      <c r="B46" s="164" t="s">
        <v>395</v>
      </c>
      <c r="C46" s="165"/>
      <c r="D46" s="27">
        <f>+'[1]C 74.00.w 001'!Q13</f>
        <v>0</v>
      </c>
    </row>
    <row r="47" spans="1:4" x14ac:dyDescent="0.25">
      <c r="A47" s="15">
        <v>320</v>
      </c>
      <c r="B47" s="164" t="s">
        <v>396</v>
      </c>
      <c r="C47" s="165"/>
      <c r="D47" s="126">
        <f>+'[1]C 74.00.w 001'!P13</f>
        <v>0</v>
      </c>
    </row>
    <row r="48" spans="1:4" x14ac:dyDescent="0.25">
      <c r="A48" s="15">
        <v>330</v>
      </c>
      <c r="B48" s="164" t="s">
        <v>397</v>
      </c>
      <c r="C48" s="165"/>
      <c r="D48" s="28">
        <f>+'[1]C 74.00.w 001'!O13</f>
        <v>0</v>
      </c>
    </row>
    <row r="49" spans="1:4" x14ac:dyDescent="0.25">
      <c r="A49" s="15">
        <v>340</v>
      </c>
      <c r="B49" s="164" t="s">
        <v>398</v>
      </c>
      <c r="C49" s="165"/>
      <c r="D49" s="27">
        <f>MIN(D46,D45)</f>
        <v>0</v>
      </c>
    </row>
    <row r="50" spans="1:4" x14ac:dyDescent="0.25">
      <c r="A50" s="15">
        <v>350</v>
      </c>
      <c r="B50" s="164" t="s">
        <v>399</v>
      </c>
      <c r="C50" s="165"/>
      <c r="D50" s="126">
        <f>MIN(D47,0.9*MAX(D45-D46,0))</f>
        <v>0</v>
      </c>
    </row>
    <row r="51" spans="1:4" x14ac:dyDescent="0.25">
      <c r="A51" s="15">
        <v>360</v>
      </c>
      <c r="B51" s="164" t="s">
        <v>400</v>
      </c>
      <c r="C51" s="165"/>
      <c r="D51" s="27">
        <f>MIN(D48,0.75*MAX(D45-D46-D47/0.9,0))</f>
        <v>0</v>
      </c>
    </row>
    <row r="52" spans="1:4" x14ac:dyDescent="0.25">
      <c r="A52" s="15">
        <v>370</v>
      </c>
      <c r="B52" s="164" t="s">
        <v>401</v>
      </c>
      <c r="C52" s="165"/>
      <c r="D52" s="28">
        <f>D45-D49-D51</f>
        <v>0</v>
      </c>
    </row>
    <row r="53" spans="1:4" x14ac:dyDescent="0.25">
      <c r="A53" s="169" t="s">
        <v>402</v>
      </c>
      <c r="B53" s="170"/>
      <c r="C53" s="170"/>
      <c r="D53" s="188"/>
    </row>
    <row r="54" spans="1:4" x14ac:dyDescent="0.25">
      <c r="A54" s="15">
        <v>380</v>
      </c>
      <c r="B54" s="164" t="s">
        <v>403</v>
      </c>
      <c r="C54" s="165"/>
      <c r="D54" s="27"/>
    </row>
    <row r="56" spans="1:4" s="1" customFormat="1" ht="12.75" x14ac:dyDescent="0.2">
      <c r="B56" s="76" t="s">
        <v>87</v>
      </c>
      <c r="C56" s="147"/>
    </row>
    <row r="57" spans="1:4" s="1" customFormat="1" ht="12.75" x14ac:dyDescent="0.2">
      <c r="B57" s="77" t="s">
        <v>88</v>
      </c>
      <c r="C57" s="147"/>
    </row>
    <row r="58" spans="1:4" s="1" customFormat="1" ht="12.75" x14ac:dyDescent="0.2">
      <c r="B58" s="78"/>
    </row>
    <row r="59" spans="1:4" s="1" customFormat="1" ht="12.75" x14ac:dyDescent="0.2">
      <c r="B59" s="76" t="s">
        <v>87</v>
      </c>
      <c r="C59" s="147"/>
    </row>
    <row r="60" spans="1:4" s="1" customFormat="1" ht="12.75" x14ac:dyDescent="0.2">
      <c r="B60" s="79" t="s">
        <v>88</v>
      </c>
      <c r="C60" s="147"/>
    </row>
  </sheetData>
  <sheetProtection formatCells="0" formatColumns="0" formatRows="0" insertColumns="0" insertRows="0" insertHyperlinks="0" deleteColumns="0" deleteRows="0" sort="0" autoFilter="0" pivotTables="0"/>
  <mergeCells count="45">
    <mergeCell ref="B52:C52"/>
    <mergeCell ref="A53:D53"/>
    <mergeCell ref="B54:C54"/>
    <mergeCell ref="B46:C46"/>
    <mergeCell ref="B47:C47"/>
    <mergeCell ref="B48:C48"/>
    <mergeCell ref="B49:C49"/>
    <mergeCell ref="B50:C50"/>
    <mergeCell ref="B51:C51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4:D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A4:B4"/>
    <mergeCell ref="A10:C11"/>
    <mergeCell ref="A12:D12"/>
    <mergeCell ref="A13:D13"/>
    <mergeCell ref="B14:C14"/>
    <mergeCell ref="B15:C15"/>
    <mergeCell ref="B16:C16"/>
    <mergeCell ref="A17:D17"/>
    <mergeCell ref="B18:C18"/>
    <mergeCell ref="B19:C19"/>
    <mergeCell ref="B20:C20"/>
  </mergeCells>
  <hyperlinks>
    <hyperlink ref="C2" location="'Pregled obrazaca'!A1" display="Povratak na Pregled obrazaca"/>
  </hyperlinks>
  <pageMargins left="0.25" right="0.25" top="0.75" bottom="0.75" header="0.3" footer="0.3"/>
  <pageSetup paperSize="9" scale="62" fitToHeight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zoomScale="80" zoomScaleNormal="80" workbookViewId="0">
      <selection activeCell="C2" sqref="C2"/>
    </sheetView>
  </sheetViews>
  <sheetFormatPr defaultColWidth="9.140625" defaultRowHeight="15" x14ac:dyDescent="0.25"/>
  <cols>
    <col min="1" max="1" width="8.42578125" style="149" customWidth="1"/>
    <col min="2" max="2" width="93.140625" style="149" customWidth="1"/>
    <col min="3" max="3" width="26.7109375" style="149" customWidth="1"/>
    <col min="4" max="4" width="19.140625" style="149" customWidth="1"/>
    <col min="5" max="16384" width="9.140625" style="149"/>
  </cols>
  <sheetData>
    <row r="1" spans="1:11" s="1" customFormat="1" ht="12.75" x14ac:dyDescent="0.2"/>
    <row r="2" spans="1:11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1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1" s="5" customFormat="1" x14ac:dyDescent="0.25">
      <c r="A4" s="174" t="s">
        <v>404</v>
      </c>
      <c r="B4" s="176"/>
      <c r="C4" s="144" t="s">
        <v>405</v>
      </c>
      <c r="D4" s="144"/>
      <c r="E4" s="6"/>
      <c r="F4" s="7"/>
      <c r="G4" s="148"/>
      <c r="H4" s="148"/>
    </row>
    <row r="5" spans="1:11" s="1" customFormat="1" ht="12.75" x14ac:dyDescent="0.2">
      <c r="A5" s="8" t="s">
        <v>4</v>
      </c>
      <c r="B5" s="34"/>
      <c r="C5" s="9" t="s">
        <v>5</v>
      </c>
      <c r="D5" s="145"/>
      <c r="E5" s="10"/>
      <c r="F5" s="11"/>
      <c r="G5" s="147"/>
      <c r="H5" s="147"/>
    </row>
    <row r="6" spans="1:11" s="1" customFormat="1" ht="12.75" x14ac:dyDescent="0.2">
      <c r="A6" s="8" t="s">
        <v>6</v>
      </c>
      <c r="B6" s="34"/>
      <c r="C6" s="12" t="s">
        <v>7</v>
      </c>
      <c r="D6" s="145"/>
      <c r="E6" s="10"/>
      <c r="F6" s="11"/>
      <c r="G6" s="147"/>
      <c r="H6" s="147"/>
    </row>
    <row r="7" spans="1:11" s="1" customFormat="1" ht="12.75" x14ac:dyDescent="0.2">
      <c r="A7" s="8" t="s">
        <v>8</v>
      </c>
      <c r="B7" s="34"/>
      <c r="C7" s="12" t="s">
        <v>9</v>
      </c>
      <c r="D7" s="145"/>
      <c r="E7" s="10"/>
      <c r="F7" s="11"/>
      <c r="G7" s="147"/>
      <c r="H7" s="147"/>
    </row>
    <row r="8" spans="1:11" s="13" customFormat="1" x14ac:dyDescent="0.25">
      <c r="C8" s="12" t="s">
        <v>10</v>
      </c>
      <c r="D8" s="145"/>
    </row>
    <row r="9" spans="1:11" x14ac:dyDescent="0.25">
      <c r="A9" s="13" t="s">
        <v>93</v>
      </c>
    </row>
    <row r="10" spans="1:11" ht="69.95" customHeight="1" x14ac:dyDescent="0.25">
      <c r="A10" s="181" t="s">
        <v>406</v>
      </c>
      <c r="B10" s="182"/>
      <c r="C10" s="183"/>
      <c r="D10" s="146" t="s">
        <v>361</v>
      </c>
    </row>
    <row r="11" spans="1:11" ht="15.75" customHeight="1" x14ac:dyDescent="0.25">
      <c r="A11" s="184"/>
      <c r="B11" s="185"/>
      <c r="C11" s="186"/>
      <c r="D11" s="15" t="s">
        <v>16</v>
      </c>
    </row>
    <row r="12" spans="1:11" x14ac:dyDescent="0.25">
      <c r="A12" s="169" t="s">
        <v>362</v>
      </c>
      <c r="B12" s="170"/>
      <c r="C12" s="170"/>
      <c r="D12" s="188"/>
    </row>
    <row r="13" spans="1:11" x14ac:dyDescent="0.25">
      <c r="A13" s="169" t="s">
        <v>363</v>
      </c>
      <c r="B13" s="170"/>
      <c r="C13" s="170"/>
      <c r="D13" s="169"/>
    </row>
    <row r="14" spans="1:11" x14ac:dyDescent="0.25">
      <c r="A14" s="15" t="s">
        <v>16</v>
      </c>
      <c r="B14" s="164" t="s">
        <v>364</v>
      </c>
      <c r="C14" s="165"/>
      <c r="D14" s="28">
        <f>+D43</f>
        <v>0</v>
      </c>
    </row>
    <row r="15" spans="1:11" x14ac:dyDescent="0.25">
      <c r="A15" s="15" t="s">
        <v>20</v>
      </c>
      <c r="B15" s="164" t="s">
        <v>365</v>
      </c>
      <c r="C15" s="165"/>
      <c r="D15" s="28">
        <f>+D52</f>
        <v>0</v>
      </c>
    </row>
    <row r="16" spans="1:11" x14ac:dyDescent="0.25">
      <c r="A16" s="15" t="s">
        <v>17</v>
      </c>
      <c r="B16" s="164" t="s">
        <v>366</v>
      </c>
      <c r="C16" s="165"/>
      <c r="D16" s="92" t="str">
        <f>IF(D15&lt;&gt;0,D14/D15,"")</f>
        <v/>
      </c>
    </row>
    <row r="17" spans="1:4" x14ac:dyDescent="0.25">
      <c r="A17" s="169" t="s">
        <v>367</v>
      </c>
      <c r="B17" s="170"/>
      <c r="C17" s="170"/>
      <c r="D17" s="188"/>
    </row>
    <row r="18" spans="1:4" x14ac:dyDescent="0.25">
      <c r="A18" s="15" t="s">
        <v>18</v>
      </c>
      <c r="B18" s="164" t="s">
        <v>368</v>
      </c>
      <c r="C18" s="165"/>
      <c r="D18" s="28">
        <f>+'[1]C 72.00.w 002'!F14</f>
        <v>0</v>
      </c>
    </row>
    <row r="19" spans="1:4" x14ac:dyDescent="0.25">
      <c r="A19" s="15" t="s">
        <v>24</v>
      </c>
      <c r="B19" s="164" t="s">
        <v>369</v>
      </c>
      <c r="C19" s="165"/>
      <c r="D19" s="27">
        <f>+SUM('[1]C 74.00.w 002'!L41:N41,'[1]C 75.00.w 002'!F15,'[1]C 75.00.w 002'!N15,'[1]C 75.00.w 002'!F24,'[1]C 75.00.w 002'!N24,'[1]C 75.00.w 002'!F33,'[1]C 75.00.w 002'!N33,'[1]C 75.00.w 002'!F42,'[1]C 75.00.w 002'!N42,'[1]C 75.00.w 002'!F51,'[1]C 75.00.w 002'!N51,'[1]C 75.00.w 002'!F60,'[1]C 75.00.w 002'!N60,'[1]C 75.00.w 002'!F69,'[1]C 75.00.w 002'!N69,'[1]C 75.00.w 002'!F78,'[1]C 75.00.w 002'!N78,'[1]C 72.00.w 002'!F27)</f>
        <v>0</v>
      </c>
    </row>
    <row r="20" spans="1:4" x14ac:dyDescent="0.25">
      <c r="A20" s="15" t="s">
        <v>26</v>
      </c>
      <c r="B20" s="164" t="s">
        <v>370</v>
      </c>
      <c r="C20" s="165"/>
      <c r="D20" s="27">
        <f>+SUM('[1]C 73.00.w 002'!E106,'[1]C 73.00.w 002'!E115,'[1]C 75.00.w 002'!D14,'[1]C 75.00.w 002'!L14)</f>
        <v>0</v>
      </c>
    </row>
    <row r="21" spans="1:4" x14ac:dyDescent="0.25">
      <c r="A21" s="15" t="s">
        <v>28</v>
      </c>
      <c r="B21" s="164" t="s">
        <v>371</v>
      </c>
      <c r="C21" s="165"/>
      <c r="D21" s="27">
        <f>+'[1]C 73.00.w 002'!C104</f>
        <v>0</v>
      </c>
    </row>
    <row r="22" spans="1:4" x14ac:dyDescent="0.25">
      <c r="A22" s="15" t="s">
        <v>30</v>
      </c>
      <c r="B22" s="164" t="s">
        <v>372</v>
      </c>
      <c r="C22" s="165"/>
      <c r="D22" s="28">
        <f>+'[1]C 74.00.w 002'!C39+'[1]C 74.00.w 002'!D39+'[1]C 74.00.w 002'!E39-'[1]C 74.00.w 002'!C48-'[1]C 74.00.w 002'!D48-'[1]C 74.00.w 002'!E48</f>
        <v>0</v>
      </c>
    </row>
    <row r="23" spans="1:4" x14ac:dyDescent="0.25">
      <c r="A23" s="15" t="s">
        <v>32</v>
      </c>
      <c r="B23" s="164" t="s">
        <v>373</v>
      </c>
      <c r="C23" s="165"/>
      <c r="D23" s="28">
        <f>D18-D19+D20-D21+D22</f>
        <v>0</v>
      </c>
    </row>
    <row r="24" spans="1:4" x14ac:dyDescent="0.25">
      <c r="A24" s="15">
        <v>100</v>
      </c>
      <c r="B24" s="164" t="s">
        <v>374</v>
      </c>
      <c r="C24" s="165"/>
      <c r="D24" s="27">
        <f>+'[1]C 72.00.w 002'!F29</f>
        <v>0</v>
      </c>
    </row>
    <row r="25" spans="1:4" x14ac:dyDescent="0.25">
      <c r="A25" s="15">
        <v>110</v>
      </c>
      <c r="B25" s="164" t="s">
        <v>375</v>
      </c>
      <c r="C25" s="165"/>
      <c r="D25" s="27">
        <f>+SUM('[1]C 74.00.w 002'!L42:M42,'[1]C 75.00.a '!F16,'[1]C 75.00.a '!N16,'[1]C 75.00.a '!F25,'[1]C 75.00.a '!N25,'[1]C 75.00.a '!F34,'[1]C 75.00.a '!N34,'[1]C 75.00.a '!F43,'[1]C 75.00.a '!N43,'[1]C 75.00.a '!F52,'[1]C 75.00.a '!N52,'[1]C 75.00.a '!F61,'[1]C 75.00.a '!N61,'[1]C 75.00.a '!F70,'[1]C 75.00.a '!N70,'[1]C 75.00.a '!F79,'[1]C 75.00.a '!N79,'[1]C 72.00.w 002'!F32)</f>
        <v>0</v>
      </c>
    </row>
    <row r="26" spans="1:4" x14ac:dyDescent="0.25">
      <c r="A26" s="15">
        <v>120</v>
      </c>
      <c r="B26" s="164" t="s">
        <v>376</v>
      </c>
      <c r="C26" s="165"/>
      <c r="D26" s="27">
        <f>+'[1]C 73.00.w 002'!E107+'[1]C 73.00.w 002'!E116+'[1]C 75.00.a '!D23+'[1]C 75.00.a '!L23</f>
        <v>0</v>
      </c>
    </row>
    <row r="27" spans="1:4" x14ac:dyDescent="0.25">
      <c r="A27" s="15">
        <v>130</v>
      </c>
      <c r="B27" s="164" t="s">
        <v>377</v>
      </c>
      <c r="C27" s="165"/>
      <c r="D27" s="27">
        <f>D24-D25+D26</f>
        <v>0</v>
      </c>
    </row>
    <row r="28" spans="1:4" x14ac:dyDescent="0.25">
      <c r="A28" s="15">
        <v>140</v>
      </c>
      <c r="B28" s="164" t="s">
        <v>378</v>
      </c>
      <c r="C28" s="165"/>
      <c r="D28" s="27">
        <f>MIN(D27,D23*(70/30))</f>
        <v>0</v>
      </c>
    </row>
    <row r="29" spans="1:4" x14ac:dyDescent="0.25">
      <c r="A29" s="15">
        <v>150</v>
      </c>
      <c r="B29" s="164" t="s">
        <v>379</v>
      </c>
      <c r="C29" s="165"/>
      <c r="D29" s="27">
        <f>D27-D28</f>
        <v>0</v>
      </c>
    </row>
    <row r="30" spans="1:4" x14ac:dyDescent="0.25">
      <c r="A30" s="15">
        <v>160</v>
      </c>
      <c r="B30" s="164" t="s">
        <v>380</v>
      </c>
      <c r="C30" s="165"/>
      <c r="D30" s="28">
        <f>+'[1]C 72.00.w 002'!F34</f>
        <v>0</v>
      </c>
    </row>
    <row r="31" spans="1:4" x14ac:dyDescent="0.25">
      <c r="A31" s="15">
        <v>170</v>
      </c>
      <c r="B31" s="164" t="s">
        <v>381</v>
      </c>
      <c r="C31" s="165"/>
      <c r="D31" s="28">
        <f>+SUM('[1]C 74.00.w 002'!L43:M43,'[1]C 75.00.a '!F17,'[1]C 75.00.a '!N17,'[1]C 75.00.a '!F26,'[1]C 75.00.a '!N26,'[1]C 75.00.a '!F35,'[1]C 75.00.a '!N35,'[1]C 75.00.a '!F44,'[1]C 75.00.a '!N44,'[1]C 75.00.a '!F53,'[1]C 75.00.a '!N53,'[1]C 75.00.a '!F62,'[1]C 75.00.a '!N62,'[1]C 75.00.a '!F71,'[1]C 75.00.a '!N71,'[1]C 75.00.a '!F80,'[1]C 75.00.a '!N80,'[1]C 72.00.w 002'!F41)</f>
        <v>0</v>
      </c>
    </row>
    <row r="32" spans="1:4" x14ac:dyDescent="0.25">
      <c r="A32" s="15">
        <v>180</v>
      </c>
      <c r="B32" s="164" t="s">
        <v>382</v>
      </c>
      <c r="C32" s="165"/>
      <c r="D32" s="27">
        <f>+'[1]C 73.00.w 002'!E107+'[1]C 73.00.w 002'!E115+'[1]C 75.00.a '!D32+'[1]C 75.00.a '!L32</f>
        <v>0</v>
      </c>
    </row>
    <row r="33" spans="1:4" x14ac:dyDescent="0.25">
      <c r="A33" s="15">
        <v>190</v>
      </c>
      <c r="B33" s="164" t="s">
        <v>383</v>
      </c>
      <c r="C33" s="165"/>
      <c r="D33" s="27">
        <f>D30-D31+D32</f>
        <v>0</v>
      </c>
    </row>
    <row r="34" spans="1:4" x14ac:dyDescent="0.25">
      <c r="A34" s="15">
        <v>200</v>
      </c>
      <c r="B34" s="164" t="s">
        <v>384</v>
      </c>
      <c r="C34" s="165"/>
      <c r="D34" s="27">
        <f>MIN(D33,(D23+D28)*40/60,MAX(D23*(70/30)-D28,0))</f>
        <v>0</v>
      </c>
    </row>
    <row r="35" spans="1:4" x14ac:dyDescent="0.25">
      <c r="A35" s="15">
        <v>210</v>
      </c>
      <c r="B35" s="164" t="s">
        <v>385</v>
      </c>
      <c r="C35" s="165"/>
      <c r="D35" s="27">
        <f>D33-D34</f>
        <v>0</v>
      </c>
    </row>
    <row r="36" spans="1:4" x14ac:dyDescent="0.25">
      <c r="A36" s="15">
        <v>220</v>
      </c>
      <c r="B36" s="164" t="s">
        <v>386</v>
      </c>
      <c r="C36" s="165"/>
      <c r="D36" s="28">
        <f>+'[1]C 72.00.w 002'!F42</f>
        <v>0</v>
      </c>
    </row>
    <row r="37" spans="1:4" x14ac:dyDescent="0.25">
      <c r="A37" s="15">
        <v>230</v>
      </c>
      <c r="B37" s="164" t="s">
        <v>387</v>
      </c>
      <c r="C37" s="165"/>
      <c r="D37" s="27">
        <f>+SUM('[1]C 75.00.a '!F18:F21,'[1]C 75.00.a '!N18:N21,'[1]C 75.00.a '!F27:F30,'[1]C 75.00.a '!N27:N30,'[1]C 75.00.a '!F36:F39,'[1]C 75.00.a '!N36:N39,'[1]C 75.00.a '!F45:F48,'[1]C 75.00.a '!N45:N48,'[1]C 75.00.a '!F54:F57,'[1]C 75.00.a '!N54:N57,'[1]C 75.00.a '!F63:F66,'[1]C 75.00.a '!N63:N66,'[1]C 75.00.a '!F72:F75,'[1]C 75.00.a '!N72:N75,'[1]C 75.00.a '!F81:F84,'[1]C 75.00.a '!N81:N84,'[1]C 72.00.w 002'!F58)</f>
        <v>0</v>
      </c>
    </row>
    <row r="38" spans="1:4" x14ac:dyDescent="0.25">
      <c r="A38" s="15">
        <v>240</v>
      </c>
      <c r="B38" s="164" t="s">
        <v>388</v>
      </c>
      <c r="C38" s="165"/>
      <c r="D38" s="27">
        <f>+SUM('[1]C 73.00.w 002'!E109:E112,'[1]C 73.00.w 002'!E118:E121,'[1]C 75.00.a '!D41,'[1]C 75.00.a '!L41,'[1]C 75.00.a '!D50,'[1]C 75.00.a '!L50,'[1]C 75.00.a '!D59,'[1]C 75.00.a '!L59,'[1]C 75.00.a '!D68,'[1]C 75.00.a '!L68)</f>
        <v>0</v>
      </c>
    </row>
    <row r="39" spans="1:4" x14ac:dyDescent="0.25">
      <c r="A39" s="15">
        <v>250</v>
      </c>
      <c r="B39" s="164" t="s">
        <v>389</v>
      </c>
      <c r="C39" s="165"/>
      <c r="D39" s="28">
        <f>D36-D37+D38</f>
        <v>0</v>
      </c>
    </row>
    <row r="40" spans="1:4" x14ac:dyDescent="0.25">
      <c r="A40" s="15">
        <v>260</v>
      </c>
      <c r="B40" s="164" t="s">
        <v>390</v>
      </c>
      <c r="C40" s="165"/>
      <c r="D40" s="27">
        <f>MIN(D39,(D23+D28+D34)*15/85,MAX((D23+D28)*40/60-D34,0),MAX(D23*70/30-D28-D34,0))</f>
        <v>0</v>
      </c>
    </row>
    <row r="41" spans="1:4" x14ac:dyDescent="0.25">
      <c r="A41" s="15">
        <v>270</v>
      </c>
      <c r="B41" s="164" t="s">
        <v>391</v>
      </c>
      <c r="C41" s="165"/>
      <c r="D41" s="27">
        <f>D39-D40</f>
        <v>0</v>
      </c>
    </row>
    <row r="42" spans="1:4" x14ac:dyDescent="0.25">
      <c r="A42" s="15">
        <v>280</v>
      </c>
      <c r="B42" s="164" t="s">
        <v>392</v>
      </c>
      <c r="C42" s="165"/>
      <c r="D42" s="27">
        <f>(D23+D27+D33+D39)-MIN(D23+D27+D33+D39,100/30*D23,100/60*(D23+D27),100/85*(D23+D27+D33))</f>
        <v>0</v>
      </c>
    </row>
    <row r="43" spans="1:4" x14ac:dyDescent="0.25">
      <c r="A43" s="15">
        <v>290</v>
      </c>
      <c r="B43" s="164" t="s">
        <v>364</v>
      </c>
      <c r="C43" s="165"/>
      <c r="D43" s="27">
        <f>(D18+D24+D30+D36)-MIN(D18+D24+D30+D36,D42)</f>
        <v>0</v>
      </c>
    </row>
    <row r="44" spans="1:4" x14ac:dyDescent="0.25">
      <c r="A44" s="169" t="s">
        <v>393</v>
      </c>
      <c r="B44" s="170"/>
      <c r="C44" s="170"/>
      <c r="D44" s="188"/>
    </row>
    <row r="45" spans="1:4" x14ac:dyDescent="0.25">
      <c r="A45" s="15">
        <v>300</v>
      </c>
      <c r="B45" s="164" t="s">
        <v>394</v>
      </c>
      <c r="C45" s="165"/>
      <c r="D45" s="28">
        <f>+'[1]C 73.00.w 002'!G13</f>
        <v>0</v>
      </c>
    </row>
    <row r="46" spans="1:4" x14ac:dyDescent="0.25">
      <c r="A46" s="15">
        <v>310</v>
      </c>
      <c r="B46" s="164" t="s">
        <v>395</v>
      </c>
      <c r="C46" s="165"/>
      <c r="D46" s="27">
        <f>+'[1]C 74.00.w 002'!Q13</f>
        <v>0</v>
      </c>
    </row>
    <row r="47" spans="1:4" x14ac:dyDescent="0.25">
      <c r="A47" s="15">
        <v>320</v>
      </c>
      <c r="B47" s="164" t="s">
        <v>396</v>
      </c>
      <c r="C47" s="165"/>
      <c r="D47" s="126">
        <f>+'[1]C 74.00.w 002'!P13</f>
        <v>0</v>
      </c>
    </row>
    <row r="48" spans="1:4" x14ac:dyDescent="0.25">
      <c r="A48" s="15">
        <v>330</v>
      </c>
      <c r="B48" s="164" t="s">
        <v>397</v>
      </c>
      <c r="C48" s="165"/>
      <c r="D48" s="28">
        <f>+'[1]C 74.00.w 002'!O13</f>
        <v>0</v>
      </c>
    </row>
    <row r="49" spans="1:4" x14ac:dyDescent="0.25">
      <c r="A49" s="15">
        <v>340</v>
      </c>
      <c r="B49" s="164" t="s">
        <v>398</v>
      </c>
      <c r="C49" s="165"/>
      <c r="D49" s="27">
        <f>MIN(D46,D45)</f>
        <v>0</v>
      </c>
    </row>
    <row r="50" spans="1:4" x14ac:dyDescent="0.25">
      <c r="A50" s="15">
        <v>350</v>
      </c>
      <c r="B50" s="164" t="s">
        <v>399</v>
      </c>
      <c r="C50" s="165"/>
      <c r="D50" s="126">
        <f>MIN(D47,0.9*MAX(D45-D46,0))</f>
        <v>0</v>
      </c>
    </row>
    <row r="51" spans="1:4" x14ac:dyDescent="0.25">
      <c r="A51" s="15">
        <v>360</v>
      </c>
      <c r="B51" s="164" t="s">
        <v>400</v>
      </c>
      <c r="C51" s="165"/>
      <c r="D51" s="27">
        <f>MIN(D48,0.75*MAX(D45-D46-D47/0.9,0))</f>
        <v>0</v>
      </c>
    </row>
    <row r="52" spans="1:4" x14ac:dyDescent="0.25">
      <c r="A52" s="15">
        <v>370</v>
      </c>
      <c r="B52" s="164" t="s">
        <v>401</v>
      </c>
      <c r="C52" s="165"/>
      <c r="D52" s="28">
        <f>D45-D49-D51</f>
        <v>0</v>
      </c>
    </row>
    <row r="53" spans="1:4" x14ac:dyDescent="0.25">
      <c r="A53" s="169" t="s">
        <v>402</v>
      </c>
      <c r="B53" s="170"/>
      <c r="C53" s="170"/>
      <c r="D53" s="188"/>
    </row>
    <row r="54" spans="1:4" x14ac:dyDescent="0.25">
      <c r="A54" s="15">
        <v>380</v>
      </c>
      <c r="B54" s="164" t="s">
        <v>403</v>
      </c>
      <c r="C54" s="165"/>
      <c r="D54" s="27"/>
    </row>
    <row r="56" spans="1:4" s="1" customFormat="1" ht="12.75" x14ac:dyDescent="0.2">
      <c r="B56" s="76" t="s">
        <v>87</v>
      </c>
      <c r="C56" s="147"/>
    </row>
    <row r="57" spans="1:4" s="1" customFormat="1" ht="12.75" x14ac:dyDescent="0.2">
      <c r="B57" s="77" t="s">
        <v>88</v>
      </c>
      <c r="C57" s="147"/>
    </row>
    <row r="58" spans="1:4" s="1" customFormat="1" ht="12.75" x14ac:dyDescent="0.2">
      <c r="B58" s="78"/>
    </row>
    <row r="59" spans="1:4" s="1" customFormat="1" ht="12.75" x14ac:dyDescent="0.2">
      <c r="B59" s="76" t="s">
        <v>87</v>
      </c>
      <c r="C59" s="147"/>
    </row>
    <row r="60" spans="1:4" s="1" customFormat="1" ht="12.75" x14ac:dyDescent="0.2">
      <c r="B60" s="79" t="s">
        <v>88</v>
      </c>
      <c r="C60" s="147"/>
    </row>
  </sheetData>
  <sheetProtection formatCells="0" formatColumns="0" formatRows="0" insertColumns="0" insertRows="0" insertHyperlinks="0" deleteColumns="0" deleteRows="0" sort="0" autoFilter="0" pivotTables="0"/>
  <mergeCells count="45">
    <mergeCell ref="B52:C52"/>
    <mergeCell ref="A53:D53"/>
    <mergeCell ref="B54:C54"/>
    <mergeCell ref="B46:C46"/>
    <mergeCell ref="B47:C47"/>
    <mergeCell ref="B48:C48"/>
    <mergeCell ref="B49:C49"/>
    <mergeCell ref="B50:C50"/>
    <mergeCell ref="B51:C51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4:D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A4:B4"/>
    <mergeCell ref="A10:C11"/>
    <mergeCell ref="A12:D12"/>
    <mergeCell ref="A13:D13"/>
    <mergeCell ref="B14:C14"/>
    <mergeCell ref="B15:C15"/>
    <mergeCell ref="B16:C16"/>
    <mergeCell ref="A17:D17"/>
    <mergeCell ref="B18:C18"/>
    <mergeCell ref="B19:C19"/>
    <mergeCell ref="B20:C20"/>
  </mergeCells>
  <hyperlinks>
    <hyperlink ref="C2" location="'Pregled obrazaca'!A1" display="Povratak na Pregled obrazaca"/>
  </hyperlinks>
  <pageMargins left="0.25" right="0.25" top="0.75" bottom="0.75" header="0.3" footer="0.3"/>
  <pageSetup paperSize="9" scale="62" fitToHeight="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zoomScale="80" zoomScaleNormal="80" workbookViewId="0">
      <selection activeCell="J41" sqref="J41"/>
    </sheetView>
  </sheetViews>
  <sheetFormatPr defaultColWidth="9.140625" defaultRowHeight="15" x14ac:dyDescent="0.25"/>
  <cols>
    <col min="1" max="1" width="8.42578125" style="149" customWidth="1"/>
    <col min="2" max="2" width="93.140625" style="149" customWidth="1"/>
    <col min="3" max="3" width="26.7109375" style="149" customWidth="1"/>
    <col min="4" max="4" width="19.140625" style="149" customWidth="1"/>
    <col min="5" max="16384" width="9.140625" style="149"/>
  </cols>
  <sheetData>
    <row r="1" spans="1:11" s="1" customFormat="1" ht="12.75" x14ac:dyDescent="0.2"/>
    <row r="2" spans="1:11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1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1" s="5" customFormat="1" x14ac:dyDescent="0.25">
      <c r="A4" s="174" t="s">
        <v>404</v>
      </c>
      <c r="B4" s="176"/>
      <c r="C4" s="144" t="s">
        <v>405</v>
      </c>
      <c r="D4" s="144"/>
      <c r="E4" s="6"/>
      <c r="F4" s="7"/>
      <c r="G4" s="148"/>
      <c r="H4" s="148"/>
    </row>
    <row r="5" spans="1:11" s="1" customFormat="1" ht="12.75" x14ac:dyDescent="0.2">
      <c r="A5" s="8" t="s">
        <v>4</v>
      </c>
      <c r="B5" s="34"/>
      <c r="C5" s="9" t="s">
        <v>5</v>
      </c>
      <c r="D5" s="145"/>
      <c r="E5" s="10"/>
      <c r="F5" s="11"/>
      <c r="G5" s="147"/>
      <c r="H5" s="147"/>
    </row>
    <row r="6" spans="1:11" s="1" customFormat="1" ht="12.75" x14ac:dyDescent="0.2">
      <c r="A6" s="8" t="s">
        <v>6</v>
      </c>
      <c r="B6" s="34"/>
      <c r="C6" s="12" t="s">
        <v>7</v>
      </c>
      <c r="D6" s="145"/>
      <c r="E6" s="10"/>
      <c r="F6" s="11"/>
      <c r="G6" s="147"/>
      <c r="H6" s="147"/>
    </row>
    <row r="7" spans="1:11" s="1" customFormat="1" ht="12.75" x14ac:dyDescent="0.2">
      <c r="A7" s="8" t="s">
        <v>8</v>
      </c>
      <c r="B7" s="34"/>
      <c r="C7" s="12" t="s">
        <v>9</v>
      </c>
      <c r="D7" s="145"/>
      <c r="E7" s="10"/>
      <c r="F7" s="11"/>
      <c r="G7" s="147"/>
      <c r="H7" s="147"/>
    </row>
    <row r="8" spans="1:11" s="13" customFormat="1" x14ac:dyDescent="0.25">
      <c r="C8" s="12" t="s">
        <v>10</v>
      </c>
      <c r="D8" s="145"/>
    </row>
    <row r="9" spans="1:11" x14ac:dyDescent="0.25">
      <c r="A9" s="13" t="s">
        <v>94</v>
      </c>
    </row>
    <row r="10" spans="1:11" ht="69.95" customHeight="1" x14ac:dyDescent="0.25">
      <c r="A10" s="181" t="s">
        <v>406</v>
      </c>
      <c r="B10" s="182"/>
      <c r="C10" s="183"/>
      <c r="D10" s="146" t="s">
        <v>361</v>
      </c>
    </row>
    <row r="11" spans="1:11" ht="15.75" customHeight="1" x14ac:dyDescent="0.25">
      <c r="A11" s="184"/>
      <c r="B11" s="185"/>
      <c r="C11" s="186"/>
      <c r="D11" s="15" t="s">
        <v>16</v>
      </c>
    </row>
    <row r="12" spans="1:11" x14ac:dyDescent="0.25">
      <c r="A12" s="169" t="s">
        <v>362</v>
      </c>
      <c r="B12" s="170"/>
      <c r="C12" s="170"/>
      <c r="D12" s="188"/>
    </row>
    <row r="13" spans="1:11" x14ac:dyDescent="0.25">
      <c r="A13" s="169" t="s">
        <v>363</v>
      </c>
      <c r="B13" s="170"/>
      <c r="C13" s="170"/>
      <c r="D13" s="169"/>
    </row>
    <row r="14" spans="1:11" x14ac:dyDescent="0.25">
      <c r="A14" s="15" t="s">
        <v>16</v>
      </c>
      <c r="B14" s="164" t="s">
        <v>364</v>
      </c>
      <c r="C14" s="165"/>
      <c r="D14" s="28">
        <f>+D43</f>
        <v>0</v>
      </c>
    </row>
    <row r="15" spans="1:11" x14ac:dyDescent="0.25">
      <c r="A15" s="15" t="s">
        <v>20</v>
      </c>
      <c r="B15" s="164" t="s">
        <v>365</v>
      </c>
      <c r="C15" s="165"/>
      <c r="D15" s="28">
        <f>+D52</f>
        <v>0</v>
      </c>
    </row>
    <row r="16" spans="1:11" x14ac:dyDescent="0.25">
      <c r="A16" s="15" t="s">
        <v>17</v>
      </c>
      <c r="B16" s="164" t="s">
        <v>366</v>
      </c>
      <c r="C16" s="165"/>
      <c r="D16" s="92" t="str">
        <f>IF(D15&lt;&gt;0,D14/D15,"")</f>
        <v/>
      </c>
    </row>
    <row r="17" spans="1:4" x14ac:dyDescent="0.25">
      <c r="A17" s="169" t="s">
        <v>367</v>
      </c>
      <c r="B17" s="170"/>
      <c r="C17" s="170"/>
      <c r="D17" s="188"/>
    </row>
    <row r="18" spans="1:4" x14ac:dyDescent="0.25">
      <c r="A18" s="15" t="s">
        <v>18</v>
      </c>
      <c r="B18" s="164" t="s">
        <v>368</v>
      </c>
      <c r="C18" s="165"/>
      <c r="D18" s="28">
        <f>+'[1]C 72.00.w 003'!F14</f>
        <v>0</v>
      </c>
    </row>
    <row r="19" spans="1:4" x14ac:dyDescent="0.25">
      <c r="A19" s="15" t="s">
        <v>24</v>
      </c>
      <c r="B19" s="164" t="s">
        <v>369</v>
      </c>
      <c r="C19" s="165"/>
      <c r="D19" s="27">
        <f>+SUM('[1]C 74.00.w 003'!L41:N41,'[1]C 75.00.w 003'!F15,'[1]C 75.00.w 003'!N15,'[1]C 75.00.w 003'!F24,'[1]C 75.00.w 003'!N24,'[1]C 75.00.w 003'!F33,'[1]C 75.00.w 003'!N33,'[1]C 75.00.w 003'!F42,'[1]C 75.00.w 003'!N42,'[1]C 75.00.w 003'!F51,'[1]C 75.00.w 003'!N51,'[1]C 75.00.w 003'!F60,'[1]C 75.00.w 003'!N60,'[1]C 75.00.w 003'!F69,'[1]C 75.00.w 003'!N69,'[1]C 75.00.w 003'!F78,'[1]C 75.00.w 003'!N78,'[1]C 72.00.w 003'!F27)</f>
        <v>0</v>
      </c>
    </row>
    <row r="20" spans="1:4" x14ac:dyDescent="0.25">
      <c r="A20" s="15" t="s">
        <v>26</v>
      </c>
      <c r="B20" s="164" t="s">
        <v>370</v>
      </c>
      <c r="C20" s="165"/>
      <c r="D20" s="27">
        <f>+SUM('[1]C 73.00.w 003'!E106,'[1]C 73.00.w 003'!E115,'[1]C 75.00.w 003'!D14,'[1]C 75.00.w 003'!L14)</f>
        <v>0</v>
      </c>
    </row>
    <row r="21" spans="1:4" x14ac:dyDescent="0.25">
      <c r="A21" s="15" t="s">
        <v>28</v>
      </c>
      <c r="B21" s="164" t="s">
        <v>371</v>
      </c>
      <c r="C21" s="165"/>
      <c r="D21" s="27">
        <f>+'[1]C 73.00.w 003'!C104</f>
        <v>0</v>
      </c>
    </row>
    <row r="22" spans="1:4" x14ac:dyDescent="0.25">
      <c r="A22" s="15" t="s">
        <v>30</v>
      </c>
      <c r="B22" s="164" t="s">
        <v>372</v>
      </c>
      <c r="C22" s="165"/>
      <c r="D22" s="28">
        <f>+'[1]C 74.00.w 003'!C39+'[1]C 74.00.w 003'!D39+'[1]C 74.00.w 003'!E39-'[1]C 74.00.w 003'!C48-'[1]C 74.00.w 003'!D48-'[1]C 74.00.w 003'!E48</f>
        <v>0</v>
      </c>
    </row>
    <row r="23" spans="1:4" x14ac:dyDescent="0.25">
      <c r="A23" s="15" t="s">
        <v>32</v>
      </c>
      <c r="B23" s="164" t="s">
        <v>373</v>
      </c>
      <c r="C23" s="165"/>
      <c r="D23" s="28">
        <f>D18-D19+D20-D21+D22</f>
        <v>0</v>
      </c>
    </row>
    <row r="24" spans="1:4" x14ac:dyDescent="0.25">
      <c r="A24" s="15">
        <v>100</v>
      </c>
      <c r="B24" s="164" t="s">
        <v>374</v>
      </c>
      <c r="C24" s="165"/>
      <c r="D24" s="27">
        <f>+'[1]C 72.00.w 003'!F29</f>
        <v>0</v>
      </c>
    </row>
    <row r="25" spans="1:4" x14ac:dyDescent="0.25">
      <c r="A25" s="15">
        <v>110</v>
      </c>
      <c r="B25" s="164" t="s">
        <v>375</v>
      </c>
      <c r="C25" s="165"/>
      <c r="D25" s="27">
        <f>+SUM('[1]C 74.00.w 003'!L42:M42,'[1]C 75.00.a '!F16,'[1]C 75.00.a '!N16,'[1]C 75.00.a '!F25,'[1]C 75.00.a '!N25,'[1]C 75.00.a '!F34,'[1]C 75.00.a '!N34,'[1]C 75.00.a '!F43,'[1]C 75.00.a '!N43,'[1]C 75.00.a '!F52,'[1]C 75.00.a '!N52,'[1]C 75.00.a '!F61,'[1]C 75.00.a '!N61,'[1]C 75.00.a '!F70,'[1]C 75.00.a '!N70,'[1]C 75.00.a '!F79,'[1]C 75.00.a '!N79,'[1]C 72.00.w 003'!F32)</f>
        <v>0</v>
      </c>
    </row>
    <row r="26" spans="1:4" x14ac:dyDescent="0.25">
      <c r="A26" s="15">
        <v>120</v>
      </c>
      <c r="B26" s="164" t="s">
        <v>376</v>
      </c>
      <c r="C26" s="165"/>
      <c r="D26" s="27">
        <f>+'[1]C 73.00.w 003'!E107+'[1]C 73.00.w 003'!E116+'[1]C 75.00.a '!D23+'[1]C 75.00.a '!L23</f>
        <v>0</v>
      </c>
    </row>
    <row r="27" spans="1:4" x14ac:dyDescent="0.25">
      <c r="A27" s="15">
        <v>130</v>
      </c>
      <c r="B27" s="164" t="s">
        <v>377</v>
      </c>
      <c r="C27" s="165"/>
      <c r="D27" s="27">
        <f>D24-D25+D26</f>
        <v>0</v>
      </c>
    </row>
    <row r="28" spans="1:4" x14ac:dyDescent="0.25">
      <c r="A28" s="15">
        <v>140</v>
      </c>
      <c r="B28" s="164" t="s">
        <v>378</v>
      </c>
      <c r="C28" s="165"/>
      <c r="D28" s="27">
        <f>MIN(D27,D23*(70/30))</f>
        <v>0</v>
      </c>
    </row>
    <row r="29" spans="1:4" x14ac:dyDescent="0.25">
      <c r="A29" s="15">
        <v>150</v>
      </c>
      <c r="B29" s="164" t="s">
        <v>379</v>
      </c>
      <c r="C29" s="165"/>
      <c r="D29" s="27">
        <f>D27-D28</f>
        <v>0</v>
      </c>
    </row>
    <row r="30" spans="1:4" x14ac:dyDescent="0.25">
      <c r="A30" s="15">
        <v>160</v>
      </c>
      <c r="B30" s="164" t="s">
        <v>380</v>
      </c>
      <c r="C30" s="165"/>
      <c r="D30" s="28">
        <f>+'[1]C 72.00.w 003'!F34</f>
        <v>0</v>
      </c>
    </row>
    <row r="31" spans="1:4" x14ac:dyDescent="0.25">
      <c r="A31" s="15">
        <v>170</v>
      </c>
      <c r="B31" s="164" t="s">
        <v>381</v>
      </c>
      <c r="C31" s="165"/>
      <c r="D31" s="28">
        <f>+SUM('[1]C 74.00.w 003'!L43:M43,'[1]C 75.00.a '!F17,'[1]C 75.00.a '!N17,'[1]C 75.00.a '!F26,'[1]C 75.00.a '!N26,'[1]C 75.00.a '!F35,'[1]C 75.00.a '!N35,'[1]C 75.00.a '!F44,'[1]C 75.00.a '!N44,'[1]C 75.00.a '!F53,'[1]C 75.00.a '!N53,'[1]C 75.00.a '!F62,'[1]C 75.00.a '!N62,'[1]C 75.00.a '!F71,'[1]C 75.00.a '!N71,'[1]C 75.00.a '!F80,'[1]C 75.00.a '!N80,'[1]C 72.00.w 003'!F41)</f>
        <v>0</v>
      </c>
    </row>
    <row r="32" spans="1:4" x14ac:dyDescent="0.25">
      <c r="A32" s="15">
        <v>180</v>
      </c>
      <c r="B32" s="164" t="s">
        <v>382</v>
      </c>
      <c r="C32" s="165"/>
      <c r="D32" s="27">
        <f>+'[1]C 73.00.w 003'!E107+'[1]C 73.00.w 003'!E115+'[1]C 75.00.a '!D32+'[1]C 75.00.a '!L32</f>
        <v>0</v>
      </c>
    </row>
    <row r="33" spans="1:4" x14ac:dyDescent="0.25">
      <c r="A33" s="15">
        <v>190</v>
      </c>
      <c r="B33" s="164" t="s">
        <v>383</v>
      </c>
      <c r="C33" s="165"/>
      <c r="D33" s="27">
        <f>D30-D31+D32</f>
        <v>0</v>
      </c>
    </row>
    <row r="34" spans="1:4" x14ac:dyDescent="0.25">
      <c r="A34" s="15">
        <v>200</v>
      </c>
      <c r="B34" s="164" t="s">
        <v>384</v>
      </c>
      <c r="C34" s="165"/>
      <c r="D34" s="27">
        <f>MIN(D33,(D23+D28)*40/60,MAX(D23*(70/30)-D28,0))</f>
        <v>0</v>
      </c>
    </row>
    <row r="35" spans="1:4" x14ac:dyDescent="0.25">
      <c r="A35" s="15">
        <v>210</v>
      </c>
      <c r="B35" s="164" t="s">
        <v>385</v>
      </c>
      <c r="C35" s="165"/>
      <c r="D35" s="27">
        <f>D33-D34</f>
        <v>0</v>
      </c>
    </row>
    <row r="36" spans="1:4" x14ac:dyDescent="0.25">
      <c r="A36" s="15">
        <v>220</v>
      </c>
      <c r="B36" s="164" t="s">
        <v>386</v>
      </c>
      <c r="C36" s="165"/>
      <c r="D36" s="28">
        <f>+'[1]C 72.00.w 003'!F42</f>
        <v>0</v>
      </c>
    </row>
    <row r="37" spans="1:4" x14ac:dyDescent="0.25">
      <c r="A37" s="15">
        <v>230</v>
      </c>
      <c r="B37" s="164" t="s">
        <v>387</v>
      </c>
      <c r="C37" s="165"/>
      <c r="D37" s="27">
        <f>+SUM('[1]C 75.00.a '!F18:F21,'[1]C 75.00.a '!N18:N21,'[1]C 75.00.a '!F27:F30,'[1]C 75.00.a '!N27:N30,'[1]C 75.00.a '!F36:F39,'[1]C 75.00.a '!N36:N39,'[1]C 75.00.a '!F45:F48,'[1]C 75.00.a '!N45:N48,'[1]C 75.00.a '!F54:F57,'[1]C 75.00.a '!N54:N57,'[1]C 75.00.a '!F63:F66,'[1]C 75.00.a '!N63:N66,'[1]C 75.00.a '!F72:F75,'[1]C 75.00.a '!N72:N75,'[1]C 75.00.a '!F81:F84,'[1]C 75.00.a '!N81:N84,'[1]C 72.00.w 003'!F58)</f>
        <v>0</v>
      </c>
    </row>
    <row r="38" spans="1:4" x14ac:dyDescent="0.25">
      <c r="A38" s="15">
        <v>240</v>
      </c>
      <c r="B38" s="164" t="s">
        <v>388</v>
      </c>
      <c r="C38" s="165"/>
      <c r="D38" s="27">
        <f>+SUM('[1]C 73.00.w 003'!E109:E112,'[1]C 73.00.w 003'!E118:E121,'[1]C 75.00.a '!D41,'[1]C 75.00.a '!L41,'[1]C 75.00.a '!D50,'[1]C 75.00.a '!L50,'[1]C 75.00.a '!D59,'[1]C 75.00.a '!L59,'[1]C 75.00.a '!D68,'[1]C 75.00.a '!L68)</f>
        <v>0</v>
      </c>
    </row>
    <row r="39" spans="1:4" x14ac:dyDescent="0.25">
      <c r="A39" s="15">
        <v>250</v>
      </c>
      <c r="B39" s="164" t="s">
        <v>389</v>
      </c>
      <c r="C39" s="165"/>
      <c r="D39" s="28">
        <f>D36-D37+D38</f>
        <v>0</v>
      </c>
    </row>
    <row r="40" spans="1:4" x14ac:dyDescent="0.25">
      <c r="A40" s="15">
        <v>260</v>
      </c>
      <c r="B40" s="164" t="s">
        <v>390</v>
      </c>
      <c r="C40" s="165"/>
      <c r="D40" s="27">
        <f>MIN(D39,(D23+D28+D34)*15/85,MAX((D23+D28)*40/60-D34,0),MAX(D23*70/30-D28-D34,0))</f>
        <v>0</v>
      </c>
    </row>
    <row r="41" spans="1:4" x14ac:dyDescent="0.25">
      <c r="A41" s="15">
        <v>270</v>
      </c>
      <c r="B41" s="164" t="s">
        <v>391</v>
      </c>
      <c r="C41" s="165"/>
      <c r="D41" s="27">
        <f>D39-D40</f>
        <v>0</v>
      </c>
    </row>
    <row r="42" spans="1:4" x14ac:dyDescent="0.25">
      <c r="A42" s="15">
        <v>280</v>
      </c>
      <c r="B42" s="164" t="s">
        <v>392</v>
      </c>
      <c r="C42" s="165"/>
      <c r="D42" s="27">
        <f>(D23+D27+D33+D39)-MIN(D23+D27+D33+D39,100/30*D23,100/60*(D23+D27),100/85*(D23+D27+D33))</f>
        <v>0</v>
      </c>
    </row>
    <row r="43" spans="1:4" x14ac:dyDescent="0.25">
      <c r="A43" s="15">
        <v>290</v>
      </c>
      <c r="B43" s="164" t="s">
        <v>364</v>
      </c>
      <c r="C43" s="165"/>
      <c r="D43" s="27">
        <f>(D18+D24+D30+D36)-MIN(D18+D24+D30+D36,D42)</f>
        <v>0</v>
      </c>
    </row>
    <row r="44" spans="1:4" x14ac:dyDescent="0.25">
      <c r="A44" s="169" t="s">
        <v>393</v>
      </c>
      <c r="B44" s="170"/>
      <c r="C44" s="170"/>
      <c r="D44" s="188"/>
    </row>
    <row r="45" spans="1:4" x14ac:dyDescent="0.25">
      <c r="A45" s="15">
        <v>300</v>
      </c>
      <c r="B45" s="164" t="s">
        <v>394</v>
      </c>
      <c r="C45" s="165"/>
      <c r="D45" s="28">
        <f>+'[1]C 73.00.w 003'!G13</f>
        <v>0</v>
      </c>
    </row>
    <row r="46" spans="1:4" x14ac:dyDescent="0.25">
      <c r="A46" s="15">
        <v>310</v>
      </c>
      <c r="B46" s="164" t="s">
        <v>395</v>
      </c>
      <c r="C46" s="165"/>
      <c r="D46" s="27">
        <f>+'[1]C 74.00.w 003'!Q13</f>
        <v>0</v>
      </c>
    </row>
    <row r="47" spans="1:4" x14ac:dyDescent="0.25">
      <c r="A47" s="15">
        <v>320</v>
      </c>
      <c r="B47" s="164" t="s">
        <v>396</v>
      </c>
      <c r="C47" s="165"/>
      <c r="D47" s="126">
        <f>+'[1]C 74.00.w 003'!P13</f>
        <v>0</v>
      </c>
    </row>
    <row r="48" spans="1:4" x14ac:dyDescent="0.25">
      <c r="A48" s="15">
        <v>330</v>
      </c>
      <c r="B48" s="164" t="s">
        <v>397</v>
      </c>
      <c r="C48" s="165"/>
      <c r="D48" s="28">
        <f>+'[1]C 74.00.w 003'!O13</f>
        <v>0</v>
      </c>
    </row>
    <row r="49" spans="1:4" x14ac:dyDescent="0.25">
      <c r="A49" s="15">
        <v>340</v>
      </c>
      <c r="B49" s="164" t="s">
        <v>398</v>
      </c>
      <c r="C49" s="165"/>
      <c r="D49" s="27">
        <f>MIN(D46,D45)</f>
        <v>0</v>
      </c>
    </row>
    <row r="50" spans="1:4" x14ac:dyDescent="0.25">
      <c r="A50" s="15">
        <v>350</v>
      </c>
      <c r="B50" s="164" t="s">
        <v>399</v>
      </c>
      <c r="C50" s="165"/>
      <c r="D50" s="126">
        <f>MIN(D47,0.9*MAX(D45-D46,0))</f>
        <v>0</v>
      </c>
    </row>
    <row r="51" spans="1:4" x14ac:dyDescent="0.25">
      <c r="A51" s="15">
        <v>360</v>
      </c>
      <c r="B51" s="164" t="s">
        <v>400</v>
      </c>
      <c r="C51" s="165"/>
      <c r="D51" s="27">
        <f>MIN(D48,0.75*MAX(D45-D46-D47/0.9,0))</f>
        <v>0</v>
      </c>
    </row>
    <row r="52" spans="1:4" x14ac:dyDescent="0.25">
      <c r="A52" s="15">
        <v>370</v>
      </c>
      <c r="B52" s="164" t="s">
        <v>401</v>
      </c>
      <c r="C52" s="165"/>
      <c r="D52" s="28">
        <f>D45-D49-D51</f>
        <v>0</v>
      </c>
    </row>
    <row r="53" spans="1:4" x14ac:dyDescent="0.25">
      <c r="A53" s="169" t="s">
        <v>402</v>
      </c>
      <c r="B53" s="170"/>
      <c r="C53" s="170"/>
      <c r="D53" s="188"/>
    </row>
    <row r="54" spans="1:4" x14ac:dyDescent="0.25">
      <c r="A54" s="15">
        <v>380</v>
      </c>
      <c r="B54" s="164" t="s">
        <v>403</v>
      </c>
      <c r="C54" s="165"/>
      <c r="D54" s="27"/>
    </row>
    <row r="56" spans="1:4" s="1" customFormat="1" ht="12.75" x14ac:dyDescent="0.2">
      <c r="B56" s="76" t="s">
        <v>87</v>
      </c>
      <c r="C56" s="147"/>
    </row>
    <row r="57" spans="1:4" s="1" customFormat="1" ht="12.75" x14ac:dyDescent="0.2">
      <c r="B57" s="77" t="s">
        <v>88</v>
      </c>
      <c r="C57" s="147"/>
    </row>
    <row r="58" spans="1:4" s="1" customFormat="1" ht="12.75" x14ac:dyDescent="0.2">
      <c r="B58" s="78"/>
    </row>
    <row r="59" spans="1:4" s="1" customFormat="1" ht="12.75" x14ac:dyDescent="0.2">
      <c r="B59" s="76" t="s">
        <v>87</v>
      </c>
      <c r="C59" s="147"/>
    </row>
    <row r="60" spans="1:4" s="1" customFormat="1" ht="12.75" x14ac:dyDescent="0.2">
      <c r="B60" s="79" t="s">
        <v>88</v>
      </c>
      <c r="C60" s="147"/>
    </row>
  </sheetData>
  <sheetProtection formatCells="0" formatColumns="0" formatRows="0" insertColumns="0" insertRows="0" insertHyperlinks="0" deleteColumns="0" deleteRows="0" sort="0" autoFilter="0" pivotTables="0"/>
  <mergeCells count="45">
    <mergeCell ref="B52:C52"/>
    <mergeCell ref="A53:D53"/>
    <mergeCell ref="B54:C54"/>
    <mergeCell ref="B46:C46"/>
    <mergeCell ref="B47:C47"/>
    <mergeCell ref="B48:C48"/>
    <mergeCell ref="B49:C49"/>
    <mergeCell ref="B50:C50"/>
    <mergeCell ref="B51:C51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4:D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A4:B4"/>
    <mergeCell ref="A10:C11"/>
    <mergeCell ref="A12:D12"/>
    <mergeCell ref="A13:D13"/>
    <mergeCell ref="B14:C14"/>
    <mergeCell ref="B15:C15"/>
    <mergeCell ref="B16:C16"/>
    <mergeCell ref="A17:D17"/>
    <mergeCell ref="B18:C18"/>
    <mergeCell ref="B19:C19"/>
    <mergeCell ref="B20:C20"/>
  </mergeCells>
  <hyperlinks>
    <hyperlink ref="C2" location="'Pregled obrazaca'!A1" display="Povratak na Pregled obrazaca"/>
  </hyperlinks>
  <pageMargins left="0.25" right="0.25" top="0.75" bottom="0.75" header="0.3" footer="0.3"/>
  <pageSetup paperSize="9" scale="62" fitToHeight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zoomScale="80" zoomScaleNormal="80" workbookViewId="0">
      <selection activeCell="J41" sqref="J41"/>
    </sheetView>
  </sheetViews>
  <sheetFormatPr defaultColWidth="9.140625" defaultRowHeight="15" x14ac:dyDescent="0.25"/>
  <cols>
    <col min="1" max="1" width="8.42578125" style="149" customWidth="1"/>
    <col min="2" max="2" width="93.140625" style="149" customWidth="1"/>
    <col min="3" max="3" width="26.7109375" style="149" customWidth="1"/>
    <col min="4" max="4" width="19.140625" style="149" customWidth="1"/>
    <col min="5" max="16384" width="9.140625" style="149"/>
  </cols>
  <sheetData>
    <row r="1" spans="1:11" s="1" customFormat="1" ht="12.75" x14ac:dyDescent="0.2"/>
    <row r="2" spans="1:11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1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1" s="5" customFormat="1" x14ac:dyDescent="0.25">
      <c r="A4" s="174" t="s">
        <v>404</v>
      </c>
      <c r="B4" s="176"/>
      <c r="C4" s="144" t="s">
        <v>405</v>
      </c>
      <c r="D4" s="144"/>
      <c r="E4" s="6"/>
      <c r="F4" s="7"/>
      <c r="G4" s="148"/>
      <c r="H4" s="148"/>
    </row>
    <row r="5" spans="1:11" s="1" customFormat="1" ht="12.75" x14ac:dyDescent="0.2">
      <c r="A5" s="8" t="s">
        <v>4</v>
      </c>
      <c r="B5" s="34"/>
      <c r="C5" s="9" t="s">
        <v>5</v>
      </c>
      <c r="D5" s="145"/>
      <c r="E5" s="10"/>
      <c r="F5" s="11"/>
      <c r="G5" s="147"/>
      <c r="H5" s="147"/>
    </row>
    <row r="6" spans="1:11" s="1" customFormat="1" ht="12.75" x14ac:dyDescent="0.2">
      <c r="A6" s="8" t="s">
        <v>6</v>
      </c>
      <c r="B6" s="34"/>
      <c r="C6" s="12" t="s">
        <v>7</v>
      </c>
      <c r="D6" s="145"/>
      <c r="E6" s="10"/>
      <c r="F6" s="11"/>
      <c r="G6" s="147"/>
      <c r="H6" s="147"/>
    </row>
    <row r="7" spans="1:11" s="1" customFormat="1" ht="12.75" x14ac:dyDescent="0.2">
      <c r="A7" s="8" t="s">
        <v>8</v>
      </c>
      <c r="B7" s="34"/>
      <c r="C7" s="12" t="s">
        <v>9</v>
      </c>
      <c r="D7" s="145"/>
      <c r="E7" s="10"/>
      <c r="F7" s="11"/>
      <c r="G7" s="147"/>
      <c r="H7" s="147"/>
    </row>
    <row r="8" spans="1:11" s="13" customFormat="1" x14ac:dyDescent="0.25">
      <c r="C8" s="12" t="s">
        <v>10</v>
      </c>
      <c r="D8" s="145"/>
    </row>
    <row r="9" spans="1:11" x14ac:dyDescent="0.25">
      <c r="A9" s="13" t="s">
        <v>95</v>
      </c>
    </row>
    <row r="10" spans="1:11" ht="69.95" customHeight="1" x14ac:dyDescent="0.25">
      <c r="A10" s="181" t="s">
        <v>406</v>
      </c>
      <c r="B10" s="182"/>
      <c r="C10" s="183"/>
      <c r="D10" s="146" t="s">
        <v>361</v>
      </c>
    </row>
    <row r="11" spans="1:11" ht="15.75" customHeight="1" x14ac:dyDescent="0.25">
      <c r="A11" s="184"/>
      <c r="B11" s="185"/>
      <c r="C11" s="186"/>
      <c r="D11" s="15" t="s">
        <v>16</v>
      </c>
    </row>
    <row r="12" spans="1:11" x14ac:dyDescent="0.25">
      <c r="A12" s="169" t="s">
        <v>362</v>
      </c>
      <c r="B12" s="170"/>
      <c r="C12" s="170"/>
      <c r="D12" s="188"/>
    </row>
    <row r="13" spans="1:11" x14ac:dyDescent="0.25">
      <c r="A13" s="169" t="s">
        <v>363</v>
      </c>
      <c r="B13" s="170"/>
      <c r="C13" s="170"/>
      <c r="D13" s="169"/>
    </row>
    <row r="14" spans="1:11" x14ac:dyDescent="0.25">
      <c r="A14" s="15" t="s">
        <v>16</v>
      </c>
      <c r="B14" s="164" t="s">
        <v>364</v>
      </c>
      <c r="C14" s="165"/>
      <c r="D14" s="28">
        <f>+D43</f>
        <v>0</v>
      </c>
    </row>
    <row r="15" spans="1:11" x14ac:dyDescent="0.25">
      <c r="A15" s="15" t="s">
        <v>20</v>
      </c>
      <c r="B15" s="164" t="s">
        <v>365</v>
      </c>
      <c r="C15" s="165"/>
      <c r="D15" s="28">
        <f>+D52</f>
        <v>0</v>
      </c>
    </row>
    <row r="16" spans="1:11" x14ac:dyDescent="0.25">
      <c r="A16" s="15" t="s">
        <v>17</v>
      </c>
      <c r="B16" s="164" t="s">
        <v>366</v>
      </c>
      <c r="C16" s="165"/>
      <c r="D16" s="92" t="str">
        <f>IF(D15&lt;&gt;0,D14/D15,"")</f>
        <v/>
      </c>
    </row>
    <row r="17" spans="1:4" x14ac:dyDescent="0.25">
      <c r="A17" s="169" t="s">
        <v>367</v>
      </c>
      <c r="B17" s="170"/>
      <c r="C17" s="170"/>
      <c r="D17" s="188"/>
    </row>
    <row r="18" spans="1:4" x14ac:dyDescent="0.25">
      <c r="A18" s="15" t="s">
        <v>18</v>
      </c>
      <c r="B18" s="164" t="s">
        <v>368</v>
      </c>
      <c r="C18" s="165"/>
      <c r="D18" s="28">
        <f>+'[1]C 72.00.w 004'!F14</f>
        <v>0</v>
      </c>
    </row>
    <row r="19" spans="1:4" x14ac:dyDescent="0.25">
      <c r="A19" s="15" t="s">
        <v>24</v>
      </c>
      <c r="B19" s="164" t="s">
        <v>369</v>
      </c>
      <c r="C19" s="165"/>
      <c r="D19" s="27">
        <f>+SUM('[1]C 74.00.w 004'!L41:N41,'[1]C 75.00.w 004'!F15,'[1]C 75.00.w 004'!N15,'[1]C 75.00.w 004'!F24,'[1]C 75.00.w 004'!N24,'[1]C 75.00.w 004'!F33,'[1]C 75.00.w 004'!N33,'[1]C 75.00.w 004'!F42,'[1]C 75.00.w 004'!N42,'[1]C 75.00.w 004'!F51,'[1]C 75.00.w 004'!N51,'[1]C 75.00.w 004'!F60,'[1]C 75.00.w 004'!N60,'[1]C 75.00.w 004'!F69,'[1]C 75.00.w 004'!N69,'[1]C 75.00.w 004'!F78,'[1]C 75.00.w 004'!N78,'[1]C 72.00.w 004'!F27)</f>
        <v>0</v>
      </c>
    </row>
    <row r="20" spans="1:4" x14ac:dyDescent="0.25">
      <c r="A20" s="15" t="s">
        <v>26</v>
      </c>
      <c r="B20" s="164" t="s">
        <v>370</v>
      </c>
      <c r="C20" s="165"/>
      <c r="D20" s="27">
        <f>+SUM('[1]C 73.00.w 004'!E106,'[1]C 73.00.w 004'!E115,'[1]C 75.00.w 004'!D14,'[1]C 75.00.w 004'!L14)</f>
        <v>0</v>
      </c>
    </row>
    <row r="21" spans="1:4" x14ac:dyDescent="0.25">
      <c r="A21" s="15" t="s">
        <v>28</v>
      </c>
      <c r="B21" s="164" t="s">
        <v>371</v>
      </c>
      <c r="C21" s="165"/>
      <c r="D21" s="27">
        <f>+'[1]C 73.00.w 004'!C104</f>
        <v>0</v>
      </c>
    </row>
    <row r="22" spans="1:4" x14ac:dyDescent="0.25">
      <c r="A22" s="15" t="s">
        <v>30</v>
      </c>
      <c r="B22" s="164" t="s">
        <v>372</v>
      </c>
      <c r="C22" s="165"/>
      <c r="D22" s="28">
        <f>+'[1]C 74.00.w 004'!C39+'[1]C 74.00.w 004'!D39+'[1]C 74.00.w 004'!E39-'[1]C 74.00.w 004'!C48-'[1]C 74.00.w 004'!D48-'[1]C 74.00.w 004'!E48</f>
        <v>0</v>
      </c>
    </row>
    <row r="23" spans="1:4" x14ac:dyDescent="0.25">
      <c r="A23" s="15" t="s">
        <v>32</v>
      </c>
      <c r="B23" s="164" t="s">
        <v>373</v>
      </c>
      <c r="C23" s="165"/>
      <c r="D23" s="28">
        <f>D18-D19+D20-D21+D22</f>
        <v>0</v>
      </c>
    </row>
    <row r="24" spans="1:4" x14ac:dyDescent="0.25">
      <c r="A24" s="15">
        <v>100</v>
      </c>
      <c r="B24" s="164" t="s">
        <v>374</v>
      </c>
      <c r="C24" s="165"/>
      <c r="D24" s="27">
        <f>+'[1]C 72.00.w 004'!F29</f>
        <v>0</v>
      </c>
    </row>
    <row r="25" spans="1:4" x14ac:dyDescent="0.25">
      <c r="A25" s="15">
        <v>110</v>
      </c>
      <c r="B25" s="164" t="s">
        <v>375</v>
      </c>
      <c r="C25" s="165"/>
      <c r="D25" s="27">
        <f>+SUM('[1]C 74.00.w 004'!L42:M42,'[1]C 75.00.a '!F16,'[1]C 75.00.a '!N16,'[1]C 75.00.a '!F25,'[1]C 75.00.a '!N25,'[1]C 75.00.a '!F34,'[1]C 75.00.a '!N34,'[1]C 75.00.a '!F43,'[1]C 75.00.a '!N43,'[1]C 75.00.a '!F52,'[1]C 75.00.a '!N52,'[1]C 75.00.a '!F61,'[1]C 75.00.a '!N61,'[1]C 75.00.a '!F70,'[1]C 75.00.a '!N70,'[1]C 75.00.a '!F79,'[1]C 75.00.a '!N79,'[1]C 72.00.w 004'!F32)</f>
        <v>0</v>
      </c>
    </row>
    <row r="26" spans="1:4" x14ac:dyDescent="0.25">
      <c r="A26" s="15">
        <v>120</v>
      </c>
      <c r="B26" s="164" t="s">
        <v>376</v>
      </c>
      <c r="C26" s="165"/>
      <c r="D26" s="27">
        <f>+'[1]C 73.00.w 004'!E107+'[1]C 73.00.w 004'!E116+'[1]C 75.00.a '!D23+'[1]C 75.00.a '!L23</f>
        <v>0</v>
      </c>
    </row>
    <row r="27" spans="1:4" x14ac:dyDescent="0.25">
      <c r="A27" s="15">
        <v>130</v>
      </c>
      <c r="B27" s="164" t="s">
        <v>377</v>
      </c>
      <c r="C27" s="165"/>
      <c r="D27" s="27">
        <f>D24-D25+D26</f>
        <v>0</v>
      </c>
    </row>
    <row r="28" spans="1:4" x14ac:dyDescent="0.25">
      <c r="A28" s="15">
        <v>140</v>
      </c>
      <c r="B28" s="164" t="s">
        <v>378</v>
      </c>
      <c r="C28" s="165"/>
      <c r="D28" s="27">
        <f>MIN(D27,D23*(70/30))</f>
        <v>0</v>
      </c>
    </row>
    <row r="29" spans="1:4" x14ac:dyDescent="0.25">
      <c r="A29" s="15">
        <v>150</v>
      </c>
      <c r="B29" s="164" t="s">
        <v>379</v>
      </c>
      <c r="C29" s="165"/>
      <c r="D29" s="27">
        <f>D27-D28</f>
        <v>0</v>
      </c>
    </row>
    <row r="30" spans="1:4" x14ac:dyDescent="0.25">
      <c r="A30" s="15">
        <v>160</v>
      </c>
      <c r="B30" s="164" t="s">
        <v>380</v>
      </c>
      <c r="C30" s="165"/>
      <c r="D30" s="28">
        <f>+'[1]C 72.00.w 004'!F34</f>
        <v>0</v>
      </c>
    </row>
    <row r="31" spans="1:4" x14ac:dyDescent="0.25">
      <c r="A31" s="15">
        <v>170</v>
      </c>
      <c r="B31" s="164" t="s">
        <v>381</v>
      </c>
      <c r="C31" s="165"/>
      <c r="D31" s="28">
        <f>+SUM('[1]C 74.00.w 004'!L43:M43,'[1]C 75.00.a '!F17,'[1]C 75.00.a '!N17,'[1]C 75.00.a '!F26,'[1]C 75.00.a '!N26,'[1]C 75.00.a '!F35,'[1]C 75.00.a '!N35,'[1]C 75.00.a '!F44,'[1]C 75.00.a '!N44,'[1]C 75.00.a '!F53,'[1]C 75.00.a '!N53,'[1]C 75.00.a '!F62,'[1]C 75.00.a '!N62,'[1]C 75.00.a '!F71,'[1]C 75.00.a '!N71,'[1]C 75.00.a '!F80,'[1]C 75.00.a '!N80,'[1]C 72.00.w 004'!F41)</f>
        <v>0</v>
      </c>
    </row>
    <row r="32" spans="1:4" x14ac:dyDescent="0.25">
      <c r="A32" s="15">
        <v>180</v>
      </c>
      <c r="B32" s="164" t="s">
        <v>382</v>
      </c>
      <c r="C32" s="165"/>
      <c r="D32" s="27">
        <f>+'[1]C 73.00.w 004'!E107+'[1]C 73.00.w 004'!E115+'[1]C 75.00.a '!D32+'[1]C 75.00.a '!L32</f>
        <v>0</v>
      </c>
    </row>
    <row r="33" spans="1:4" x14ac:dyDescent="0.25">
      <c r="A33" s="15">
        <v>190</v>
      </c>
      <c r="B33" s="164" t="s">
        <v>383</v>
      </c>
      <c r="C33" s="165"/>
      <c r="D33" s="27">
        <f>D30-D31+D32</f>
        <v>0</v>
      </c>
    </row>
    <row r="34" spans="1:4" x14ac:dyDescent="0.25">
      <c r="A34" s="15">
        <v>200</v>
      </c>
      <c r="B34" s="164" t="s">
        <v>384</v>
      </c>
      <c r="C34" s="165"/>
      <c r="D34" s="27">
        <f>MIN(D33,(D23+D28)*40/60,MAX(D23*(70/30)-D28,0))</f>
        <v>0</v>
      </c>
    </row>
    <row r="35" spans="1:4" x14ac:dyDescent="0.25">
      <c r="A35" s="15">
        <v>210</v>
      </c>
      <c r="B35" s="164" t="s">
        <v>385</v>
      </c>
      <c r="C35" s="165"/>
      <c r="D35" s="27">
        <f>D33-D34</f>
        <v>0</v>
      </c>
    </row>
    <row r="36" spans="1:4" x14ac:dyDescent="0.25">
      <c r="A36" s="15">
        <v>220</v>
      </c>
      <c r="B36" s="164" t="s">
        <v>386</v>
      </c>
      <c r="C36" s="165"/>
      <c r="D36" s="28">
        <f>+'[1]C 72.00.w 004'!F42</f>
        <v>0</v>
      </c>
    </row>
    <row r="37" spans="1:4" x14ac:dyDescent="0.25">
      <c r="A37" s="15">
        <v>230</v>
      </c>
      <c r="B37" s="164" t="s">
        <v>387</v>
      </c>
      <c r="C37" s="165"/>
      <c r="D37" s="27">
        <f>+SUM('[1]C 75.00.a '!F18:F21,'[1]C 75.00.a '!N18:N21,'[1]C 75.00.a '!F27:F30,'[1]C 75.00.a '!N27:N30,'[1]C 75.00.a '!F36:F39,'[1]C 75.00.a '!N36:N39,'[1]C 75.00.a '!F45:F48,'[1]C 75.00.a '!N45:N48,'[1]C 75.00.a '!F54:F57,'[1]C 75.00.a '!N54:N57,'[1]C 75.00.a '!F63:F66,'[1]C 75.00.a '!N63:N66,'[1]C 75.00.a '!F72:F75,'[1]C 75.00.a '!N72:N75,'[1]C 75.00.a '!F81:F84,'[1]C 75.00.a '!N81:N84,'[1]C 72.00.w 004'!F58)</f>
        <v>0</v>
      </c>
    </row>
    <row r="38" spans="1:4" x14ac:dyDescent="0.25">
      <c r="A38" s="15">
        <v>240</v>
      </c>
      <c r="B38" s="164" t="s">
        <v>388</v>
      </c>
      <c r="C38" s="165"/>
      <c r="D38" s="27">
        <f>+SUM('[1]C 73.00.w 004'!E109:E112,'[1]C 73.00.w 004'!E118:E121,'[1]C 75.00.a '!D41,'[1]C 75.00.a '!L41,'[1]C 75.00.a '!D50,'[1]C 75.00.a '!L50,'[1]C 75.00.a '!D59,'[1]C 75.00.a '!L59,'[1]C 75.00.a '!D68,'[1]C 75.00.a '!L68)</f>
        <v>0</v>
      </c>
    </row>
    <row r="39" spans="1:4" x14ac:dyDescent="0.25">
      <c r="A39" s="15">
        <v>250</v>
      </c>
      <c r="B39" s="164" t="s">
        <v>389</v>
      </c>
      <c r="C39" s="165"/>
      <c r="D39" s="28">
        <f>D36-D37+D38</f>
        <v>0</v>
      </c>
    </row>
    <row r="40" spans="1:4" x14ac:dyDescent="0.25">
      <c r="A40" s="15">
        <v>260</v>
      </c>
      <c r="B40" s="164" t="s">
        <v>390</v>
      </c>
      <c r="C40" s="165"/>
      <c r="D40" s="27">
        <f>MIN(D39,(D23+D28+D34)*15/85,MAX((D23+D28)*40/60-D34,0),MAX(D23*70/30-D28-D34,0))</f>
        <v>0</v>
      </c>
    </row>
    <row r="41" spans="1:4" x14ac:dyDescent="0.25">
      <c r="A41" s="15">
        <v>270</v>
      </c>
      <c r="B41" s="164" t="s">
        <v>391</v>
      </c>
      <c r="C41" s="165"/>
      <c r="D41" s="27">
        <f>D39-D40</f>
        <v>0</v>
      </c>
    </row>
    <row r="42" spans="1:4" x14ac:dyDescent="0.25">
      <c r="A42" s="15">
        <v>280</v>
      </c>
      <c r="B42" s="164" t="s">
        <v>392</v>
      </c>
      <c r="C42" s="165"/>
      <c r="D42" s="27">
        <f>(D23+D27+D33+D39)-MIN(D23+D27+D33+D39,100/30*D23,100/60*(D23+D27),100/85*(D23+D27+D33))</f>
        <v>0</v>
      </c>
    </row>
    <row r="43" spans="1:4" x14ac:dyDescent="0.25">
      <c r="A43" s="15">
        <v>290</v>
      </c>
      <c r="B43" s="164" t="s">
        <v>364</v>
      </c>
      <c r="C43" s="165"/>
      <c r="D43" s="27">
        <f>(D18+D24+D30+D36)-MIN(D18+D24+D30+D36,D42)</f>
        <v>0</v>
      </c>
    </row>
    <row r="44" spans="1:4" x14ac:dyDescent="0.25">
      <c r="A44" s="169" t="s">
        <v>393</v>
      </c>
      <c r="B44" s="170"/>
      <c r="C44" s="170"/>
      <c r="D44" s="188"/>
    </row>
    <row r="45" spans="1:4" x14ac:dyDescent="0.25">
      <c r="A45" s="15">
        <v>300</v>
      </c>
      <c r="B45" s="164" t="s">
        <v>394</v>
      </c>
      <c r="C45" s="165"/>
      <c r="D45" s="28">
        <f>+'[1]C 73.00.w 004'!G13</f>
        <v>0</v>
      </c>
    </row>
    <row r="46" spans="1:4" x14ac:dyDescent="0.25">
      <c r="A46" s="15">
        <v>310</v>
      </c>
      <c r="B46" s="164" t="s">
        <v>395</v>
      </c>
      <c r="C46" s="165"/>
      <c r="D46" s="27">
        <f>+'[1]C 74.00.w 004'!Q13</f>
        <v>0</v>
      </c>
    </row>
    <row r="47" spans="1:4" x14ac:dyDescent="0.25">
      <c r="A47" s="15">
        <v>320</v>
      </c>
      <c r="B47" s="164" t="s">
        <v>396</v>
      </c>
      <c r="C47" s="165"/>
      <c r="D47" s="126">
        <f>+'[1]C 74.00.w 004'!P13</f>
        <v>0</v>
      </c>
    </row>
    <row r="48" spans="1:4" x14ac:dyDescent="0.25">
      <c r="A48" s="15">
        <v>330</v>
      </c>
      <c r="B48" s="164" t="s">
        <v>397</v>
      </c>
      <c r="C48" s="165"/>
      <c r="D48" s="28">
        <f>+'[1]C 74.00.w 004'!O13</f>
        <v>0</v>
      </c>
    </row>
    <row r="49" spans="1:4" x14ac:dyDescent="0.25">
      <c r="A49" s="15">
        <v>340</v>
      </c>
      <c r="B49" s="164" t="s">
        <v>398</v>
      </c>
      <c r="C49" s="165"/>
      <c r="D49" s="27">
        <f>MIN(D46,D45)</f>
        <v>0</v>
      </c>
    </row>
    <row r="50" spans="1:4" x14ac:dyDescent="0.25">
      <c r="A50" s="15">
        <v>350</v>
      </c>
      <c r="B50" s="164" t="s">
        <v>399</v>
      </c>
      <c r="C50" s="165"/>
      <c r="D50" s="126">
        <f>MIN(D47,0.9*MAX(D45-D46,0))</f>
        <v>0</v>
      </c>
    </row>
    <row r="51" spans="1:4" x14ac:dyDescent="0.25">
      <c r="A51" s="15">
        <v>360</v>
      </c>
      <c r="B51" s="164" t="s">
        <v>400</v>
      </c>
      <c r="C51" s="165"/>
      <c r="D51" s="27">
        <f>MIN(D48,0.75*MAX(D45-D46-D47/0.9,0))</f>
        <v>0</v>
      </c>
    </row>
    <row r="52" spans="1:4" x14ac:dyDescent="0.25">
      <c r="A52" s="15">
        <v>370</v>
      </c>
      <c r="B52" s="164" t="s">
        <v>401</v>
      </c>
      <c r="C52" s="165"/>
      <c r="D52" s="28">
        <f>D45-D49-D51</f>
        <v>0</v>
      </c>
    </row>
    <row r="53" spans="1:4" x14ac:dyDescent="0.25">
      <c r="A53" s="169" t="s">
        <v>402</v>
      </c>
      <c r="B53" s="170"/>
      <c r="C53" s="170"/>
      <c r="D53" s="188"/>
    </row>
    <row r="54" spans="1:4" x14ac:dyDescent="0.25">
      <c r="A54" s="15">
        <v>380</v>
      </c>
      <c r="B54" s="164" t="s">
        <v>403</v>
      </c>
      <c r="C54" s="165"/>
      <c r="D54" s="27"/>
    </row>
    <row r="56" spans="1:4" s="1" customFormat="1" ht="12.75" x14ac:dyDescent="0.2">
      <c r="B56" s="76" t="s">
        <v>87</v>
      </c>
      <c r="C56" s="147"/>
    </row>
    <row r="57" spans="1:4" s="1" customFormat="1" ht="12.75" x14ac:dyDescent="0.2">
      <c r="B57" s="77" t="s">
        <v>88</v>
      </c>
      <c r="C57" s="147"/>
    </row>
    <row r="58" spans="1:4" s="1" customFormat="1" ht="12.75" x14ac:dyDescent="0.2">
      <c r="B58" s="78"/>
    </row>
    <row r="59" spans="1:4" s="1" customFormat="1" ht="12.75" x14ac:dyDescent="0.2">
      <c r="B59" s="76" t="s">
        <v>87</v>
      </c>
      <c r="C59" s="147"/>
    </row>
    <row r="60" spans="1:4" s="1" customFormat="1" ht="12.75" x14ac:dyDescent="0.2">
      <c r="B60" s="79" t="s">
        <v>88</v>
      </c>
      <c r="C60" s="147"/>
    </row>
  </sheetData>
  <sheetProtection formatCells="0" formatColumns="0" formatRows="0" insertColumns="0" insertRows="0" insertHyperlinks="0" deleteColumns="0" deleteRows="0" sort="0" autoFilter="0" pivotTables="0"/>
  <mergeCells count="45">
    <mergeCell ref="B52:C52"/>
    <mergeCell ref="A53:D53"/>
    <mergeCell ref="B54:C54"/>
    <mergeCell ref="B46:C46"/>
    <mergeCell ref="B47:C47"/>
    <mergeCell ref="B48:C48"/>
    <mergeCell ref="B49:C49"/>
    <mergeCell ref="B50:C50"/>
    <mergeCell ref="B51:C51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4:D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A4:B4"/>
    <mergeCell ref="A10:C11"/>
    <mergeCell ref="A12:D12"/>
    <mergeCell ref="A13:D13"/>
    <mergeCell ref="B14:C14"/>
    <mergeCell ref="B15:C15"/>
    <mergeCell ref="B16:C16"/>
    <mergeCell ref="A17:D17"/>
    <mergeCell ref="B18:C18"/>
    <mergeCell ref="B19:C19"/>
    <mergeCell ref="B20:C20"/>
  </mergeCells>
  <hyperlinks>
    <hyperlink ref="C2" location="'Pregled obrazaca'!A1" display="Povratak na Pregled obrazaca"/>
  </hyperlinks>
  <pageMargins left="0.25" right="0.25" top="0.75" bottom="0.75" header="0.3" footer="0.3"/>
  <pageSetup paperSize="9" scale="62" fitToHeight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zoomScale="80" zoomScaleNormal="80" workbookViewId="0">
      <selection activeCell="J41" sqref="J41"/>
    </sheetView>
  </sheetViews>
  <sheetFormatPr defaultColWidth="9.140625" defaultRowHeight="15" x14ac:dyDescent="0.25"/>
  <cols>
    <col min="1" max="1" width="8.42578125" style="149" customWidth="1"/>
    <col min="2" max="2" width="93.140625" style="149" customWidth="1"/>
    <col min="3" max="3" width="26.7109375" style="149" customWidth="1"/>
    <col min="4" max="4" width="19.140625" style="149" customWidth="1"/>
    <col min="5" max="16384" width="9.140625" style="149"/>
  </cols>
  <sheetData>
    <row r="1" spans="1:11" s="1" customFormat="1" ht="12.75" x14ac:dyDescent="0.2"/>
    <row r="2" spans="1:11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1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1" s="5" customFormat="1" x14ac:dyDescent="0.25">
      <c r="A4" s="174" t="s">
        <v>404</v>
      </c>
      <c r="B4" s="176"/>
      <c r="C4" s="144" t="s">
        <v>405</v>
      </c>
      <c r="D4" s="144"/>
      <c r="E4" s="6"/>
      <c r="F4" s="7"/>
      <c r="G4" s="148"/>
      <c r="H4" s="148"/>
    </row>
    <row r="5" spans="1:11" s="1" customFormat="1" ht="12.75" x14ac:dyDescent="0.2">
      <c r="A5" s="8" t="s">
        <v>4</v>
      </c>
      <c r="B5" s="34"/>
      <c r="C5" s="9" t="s">
        <v>5</v>
      </c>
      <c r="D5" s="145"/>
      <c r="E5" s="10"/>
      <c r="F5" s="11"/>
      <c r="G5" s="147"/>
      <c r="H5" s="147"/>
    </row>
    <row r="6" spans="1:11" s="1" customFormat="1" ht="12.75" x14ac:dyDescent="0.2">
      <c r="A6" s="8" t="s">
        <v>6</v>
      </c>
      <c r="B6" s="34"/>
      <c r="C6" s="12" t="s">
        <v>7</v>
      </c>
      <c r="D6" s="145"/>
      <c r="E6" s="10"/>
      <c r="F6" s="11"/>
      <c r="G6" s="147"/>
      <c r="H6" s="147"/>
    </row>
    <row r="7" spans="1:11" s="1" customFormat="1" ht="12.75" x14ac:dyDescent="0.2">
      <c r="A7" s="8" t="s">
        <v>8</v>
      </c>
      <c r="B7" s="34"/>
      <c r="C7" s="12" t="s">
        <v>9</v>
      </c>
      <c r="D7" s="145"/>
      <c r="E7" s="10"/>
      <c r="F7" s="11"/>
      <c r="G7" s="147"/>
      <c r="H7" s="147"/>
    </row>
    <row r="8" spans="1:11" s="13" customFormat="1" x14ac:dyDescent="0.25">
      <c r="C8" s="12" t="s">
        <v>10</v>
      </c>
      <c r="D8" s="145"/>
    </row>
    <row r="9" spans="1:11" x14ac:dyDescent="0.25">
      <c r="A9" s="13" t="s">
        <v>96</v>
      </c>
    </row>
    <row r="10" spans="1:11" ht="69.95" customHeight="1" x14ac:dyDescent="0.25">
      <c r="A10" s="181" t="s">
        <v>406</v>
      </c>
      <c r="B10" s="182"/>
      <c r="C10" s="183"/>
      <c r="D10" s="146" t="s">
        <v>361</v>
      </c>
    </row>
    <row r="11" spans="1:11" ht="15.75" customHeight="1" x14ac:dyDescent="0.25">
      <c r="A11" s="184"/>
      <c r="B11" s="185"/>
      <c r="C11" s="186"/>
      <c r="D11" s="15" t="s">
        <v>16</v>
      </c>
    </row>
    <row r="12" spans="1:11" x14ac:dyDescent="0.25">
      <c r="A12" s="169" t="s">
        <v>362</v>
      </c>
      <c r="B12" s="170"/>
      <c r="C12" s="170"/>
      <c r="D12" s="188"/>
    </row>
    <row r="13" spans="1:11" x14ac:dyDescent="0.25">
      <c r="A13" s="169" t="s">
        <v>363</v>
      </c>
      <c r="B13" s="170"/>
      <c r="C13" s="170"/>
      <c r="D13" s="169"/>
    </row>
    <row r="14" spans="1:11" x14ac:dyDescent="0.25">
      <c r="A14" s="15" t="s">
        <v>16</v>
      </c>
      <c r="B14" s="164" t="s">
        <v>364</v>
      </c>
      <c r="C14" s="165"/>
      <c r="D14" s="28">
        <f>+D43</f>
        <v>0</v>
      </c>
    </row>
    <row r="15" spans="1:11" x14ac:dyDescent="0.25">
      <c r="A15" s="15" t="s">
        <v>20</v>
      </c>
      <c r="B15" s="164" t="s">
        <v>365</v>
      </c>
      <c r="C15" s="165"/>
      <c r="D15" s="28">
        <f>+D52</f>
        <v>0</v>
      </c>
    </row>
    <row r="16" spans="1:11" x14ac:dyDescent="0.25">
      <c r="A16" s="15" t="s">
        <v>17</v>
      </c>
      <c r="B16" s="164" t="s">
        <v>366</v>
      </c>
      <c r="C16" s="165"/>
      <c r="D16" s="92" t="str">
        <f>IF(D15&lt;&gt;0,D14/D15,"")</f>
        <v/>
      </c>
    </row>
    <row r="17" spans="1:4" x14ac:dyDescent="0.25">
      <c r="A17" s="169" t="s">
        <v>367</v>
      </c>
      <c r="B17" s="170"/>
      <c r="C17" s="170"/>
      <c r="D17" s="188"/>
    </row>
    <row r="18" spans="1:4" x14ac:dyDescent="0.25">
      <c r="A18" s="15" t="s">
        <v>18</v>
      </c>
      <c r="B18" s="164" t="s">
        <v>368</v>
      </c>
      <c r="C18" s="165"/>
      <c r="D18" s="28">
        <f>+'[1]C 72.00.w 005'!F14</f>
        <v>0</v>
      </c>
    </row>
    <row r="19" spans="1:4" x14ac:dyDescent="0.25">
      <c r="A19" s="15" t="s">
        <v>24</v>
      </c>
      <c r="B19" s="164" t="s">
        <v>369</v>
      </c>
      <c r="C19" s="165"/>
      <c r="D19" s="27">
        <f>+SUM('[1]C 74.00.w 005'!L41:N41,'[1]C 75.00.w 005'!F15,'[1]C 75.00.w 005'!N15,'[1]C 75.00.w 005'!F24,'[1]C 75.00.w 005'!N24,'[1]C 75.00.w 005'!F33,'[1]C 75.00.w 005'!N33,'[1]C 75.00.w 005'!F42,'[1]C 75.00.w 005'!N42,'[1]C 75.00.w 005'!F51,'[1]C 75.00.w 005'!N51,'[1]C 75.00.w 005'!F60,'[1]C 75.00.w 005'!N60,'[1]C 75.00.w 005'!F69,'[1]C 75.00.w 005'!N69,'[1]C 75.00.w 005'!F78,'[1]C 75.00.w 005'!N78,'[1]C 72.00.w 005'!F27)</f>
        <v>0</v>
      </c>
    </row>
    <row r="20" spans="1:4" x14ac:dyDescent="0.25">
      <c r="A20" s="15" t="s">
        <v>26</v>
      </c>
      <c r="B20" s="164" t="s">
        <v>370</v>
      </c>
      <c r="C20" s="165"/>
      <c r="D20" s="27">
        <f>+SUM('[1]C 73.00.w 005'!E106,'[1]C 73.00.w 005'!E115,'[1]C 75.00.w 005'!D14,'[1]C 75.00.w 005'!L14)</f>
        <v>0</v>
      </c>
    </row>
    <row r="21" spans="1:4" x14ac:dyDescent="0.25">
      <c r="A21" s="15" t="s">
        <v>28</v>
      </c>
      <c r="B21" s="164" t="s">
        <v>371</v>
      </c>
      <c r="C21" s="165"/>
      <c r="D21" s="27">
        <f>+'[1]C 73.00.w 005'!C104</f>
        <v>0</v>
      </c>
    </row>
    <row r="22" spans="1:4" x14ac:dyDescent="0.25">
      <c r="A22" s="15" t="s">
        <v>30</v>
      </c>
      <c r="B22" s="164" t="s">
        <v>372</v>
      </c>
      <c r="C22" s="165"/>
      <c r="D22" s="28">
        <f>+'[1]C 74.00.w 005'!C39+'[1]C 74.00.w 005'!D39+'[1]C 74.00.w 005'!E39-'[1]C 74.00.w 005'!C48-'[1]C 74.00.w 005'!D48-'[1]C 74.00.w 005'!E48</f>
        <v>0</v>
      </c>
    </row>
    <row r="23" spans="1:4" x14ac:dyDescent="0.25">
      <c r="A23" s="15" t="s">
        <v>32</v>
      </c>
      <c r="B23" s="164" t="s">
        <v>373</v>
      </c>
      <c r="C23" s="165"/>
      <c r="D23" s="28">
        <f>D18-D19+D20-D21+D22</f>
        <v>0</v>
      </c>
    </row>
    <row r="24" spans="1:4" x14ac:dyDescent="0.25">
      <c r="A24" s="15">
        <v>100</v>
      </c>
      <c r="B24" s="164" t="s">
        <v>374</v>
      </c>
      <c r="C24" s="165"/>
      <c r="D24" s="27">
        <f>+'[1]C 72.00.w 005'!F29</f>
        <v>0</v>
      </c>
    </row>
    <row r="25" spans="1:4" x14ac:dyDescent="0.25">
      <c r="A25" s="15">
        <v>110</v>
      </c>
      <c r="B25" s="164" t="s">
        <v>375</v>
      </c>
      <c r="C25" s="165"/>
      <c r="D25" s="27">
        <f>+SUM('[1]C 74.00.w 005'!L42:M42,'[1]C 75.00.a '!F16,'[1]C 75.00.a '!N16,'[1]C 75.00.a '!F25,'[1]C 75.00.a '!N25,'[1]C 75.00.a '!F34,'[1]C 75.00.a '!N34,'[1]C 75.00.a '!F43,'[1]C 75.00.a '!N43,'[1]C 75.00.a '!F52,'[1]C 75.00.a '!N52,'[1]C 75.00.a '!F61,'[1]C 75.00.a '!N61,'[1]C 75.00.a '!F70,'[1]C 75.00.a '!N70,'[1]C 75.00.a '!F79,'[1]C 75.00.a '!N79,'[1]C 72.00.w 005'!F32)</f>
        <v>0</v>
      </c>
    </row>
    <row r="26" spans="1:4" x14ac:dyDescent="0.25">
      <c r="A26" s="15">
        <v>120</v>
      </c>
      <c r="B26" s="164" t="s">
        <v>376</v>
      </c>
      <c r="C26" s="165"/>
      <c r="D26" s="27">
        <f>+'[1]C 73.00.w 005'!E107+'[1]C 73.00.w 005'!E116+'[1]C 75.00.a '!D23+'[1]C 75.00.a '!L23</f>
        <v>0</v>
      </c>
    </row>
    <row r="27" spans="1:4" x14ac:dyDescent="0.25">
      <c r="A27" s="15">
        <v>130</v>
      </c>
      <c r="B27" s="164" t="s">
        <v>377</v>
      </c>
      <c r="C27" s="165"/>
      <c r="D27" s="27">
        <f>D24-D25+D26</f>
        <v>0</v>
      </c>
    </row>
    <row r="28" spans="1:4" x14ac:dyDescent="0.25">
      <c r="A28" s="15">
        <v>140</v>
      </c>
      <c r="B28" s="164" t="s">
        <v>378</v>
      </c>
      <c r="C28" s="165"/>
      <c r="D28" s="27">
        <f>MIN(D27,D23*(70/30))</f>
        <v>0</v>
      </c>
    </row>
    <row r="29" spans="1:4" x14ac:dyDescent="0.25">
      <c r="A29" s="15">
        <v>150</v>
      </c>
      <c r="B29" s="164" t="s">
        <v>379</v>
      </c>
      <c r="C29" s="165"/>
      <c r="D29" s="27">
        <f>D27-D28</f>
        <v>0</v>
      </c>
    </row>
    <row r="30" spans="1:4" x14ac:dyDescent="0.25">
      <c r="A30" s="15">
        <v>160</v>
      </c>
      <c r="B30" s="164" t="s">
        <v>380</v>
      </c>
      <c r="C30" s="165"/>
      <c r="D30" s="28">
        <f>+'[1]C 72.00.w 005'!F34</f>
        <v>0</v>
      </c>
    </row>
    <row r="31" spans="1:4" x14ac:dyDescent="0.25">
      <c r="A31" s="15">
        <v>170</v>
      </c>
      <c r="B31" s="164" t="s">
        <v>381</v>
      </c>
      <c r="C31" s="165"/>
      <c r="D31" s="28">
        <f>+SUM('[1]C 74.00.w 005'!L43:M43,'[1]C 75.00.a '!F17,'[1]C 75.00.a '!N17,'[1]C 75.00.a '!F26,'[1]C 75.00.a '!N26,'[1]C 75.00.a '!F35,'[1]C 75.00.a '!N35,'[1]C 75.00.a '!F44,'[1]C 75.00.a '!N44,'[1]C 75.00.a '!F53,'[1]C 75.00.a '!N53,'[1]C 75.00.a '!F62,'[1]C 75.00.a '!N62,'[1]C 75.00.a '!F71,'[1]C 75.00.a '!N71,'[1]C 75.00.a '!F80,'[1]C 75.00.a '!N80,'[1]C 72.00.w 005'!F41)</f>
        <v>0</v>
      </c>
    </row>
    <row r="32" spans="1:4" x14ac:dyDescent="0.25">
      <c r="A32" s="15">
        <v>180</v>
      </c>
      <c r="B32" s="164" t="s">
        <v>382</v>
      </c>
      <c r="C32" s="165"/>
      <c r="D32" s="27">
        <f>+'[1]C 73.00.w 005'!E107+'[1]C 73.00.w 005'!E115+'[1]C 75.00.a '!D32+'[1]C 75.00.a '!L32</f>
        <v>0</v>
      </c>
    </row>
    <row r="33" spans="1:4" x14ac:dyDescent="0.25">
      <c r="A33" s="15">
        <v>190</v>
      </c>
      <c r="B33" s="164" t="s">
        <v>383</v>
      </c>
      <c r="C33" s="165"/>
      <c r="D33" s="27">
        <f>D30-D31+D32</f>
        <v>0</v>
      </c>
    </row>
    <row r="34" spans="1:4" x14ac:dyDescent="0.25">
      <c r="A34" s="15">
        <v>200</v>
      </c>
      <c r="B34" s="164" t="s">
        <v>384</v>
      </c>
      <c r="C34" s="165"/>
      <c r="D34" s="27">
        <f>MIN(D33,(D23+D28)*40/60,MAX(D23*(70/30)-D28,0))</f>
        <v>0</v>
      </c>
    </row>
    <row r="35" spans="1:4" x14ac:dyDescent="0.25">
      <c r="A35" s="15">
        <v>210</v>
      </c>
      <c r="B35" s="164" t="s">
        <v>385</v>
      </c>
      <c r="C35" s="165"/>
      <c r="D35" s="27">
        <f>D33-D34</f>
        <v>0</v>
      </c>
    </row>
    <row r="36" spans="1:4" x14ac:dyDescent="0.25">
      <c r="A36" s="15">
        <v>220</v>
      </c>
      <c r="B36" s="164" t="s">
        <v>386</v>
      </c>
      <c r="C36" s="165"/>
      <c r="D36" s="28">
        <f>+'[1]C 72.00.w 005'!F42</f>
        <v>0</v>
      </c>
    </row>
    <row r="37" spans="1:4" x14ac:dyDescent="0.25">
      <c r="A37" s="15">
        <v>230</v>
      </c>
      <c r="B37" s="164" t="s">
        <v>387</v>
      </c>
      <c r="C37" s="165"/>
      <c r="D37" s="27">
        <f>+SUM('[1]C 75.00.a '!F18:F21,'[1]C 75.00.a '!N18:N21,'[1]C 75.00.a '!F27:F30,'[1]C 75.00.a '!N27:N30,'[1]C 75.00.a '!F36:F39,'[1]C 75.00.a '!N36:N39,'[1]C 75.00.a '!F45:F48,'[1]C 75.00.a '!N45:N48,'[1]C 75.00.a '!F54:F57,'[1]C 75.00.a '!N54:N57,'[1]C 75.00.a '!F63:F66,'[1]C 75.00.a '!N63:N66,'[1]C 75.00.a '!F72:F75,'[1]C 75.00.a '!N72:N75,'[1]C 75.00.a '!F81:F84,'[1]C 75.00.a '!N81:N84,'[1]C 72.00.w 005'!F58)</f>
        <v>0</v>
      </c>
    </row>
    <row r="38" spans="1:4" x14ac:dyDescent="0.25">
      <c r="A38" s="15">
        <v>240</v>
      </c>
      <c r="B38" s="164" t="s">
        <v>388</v>
      </c>
      <c r="C38" s="165"/>
      <c r="D38" s="27">
        <f>+SUM('[1]C 73.00.w 005'!E109:E112,'[1]C 73.00.w 005'!E118:E121,'[1]C 75.00.a '!D41,'[1]C 75.00.a '!L41,'[1]C 75.00.a '!D50,'[1]C 75.00.a '!L50,'[1]C 75.00.a '!D59,'[1]C 75.00.a '!L59,'[1]C 75.00.a '!D68,'[1]C 75.00.a '!L68)</f>
        <v>0</v>
      </c>
    </row>
    <row r="39" spans="1:4" x14ac:dyDescent="0.25">
      <c r="A39" s="15">
        <v>250</v>
      </c>
      <c r="B39" s="164" t="s">
        <v>389</v>
      </c>
      <c r="C39" s="165"/>
      <c r="D39" s="28">
        <f>D36-D37+D38</f>
        <v>0</v>
      </c>
    </row>
    <row r="40" spans="1:4" x14ac:dyDescent="0.25">
      <c r="A40" s="15">
        <v>260</v>
      </c>
      <c r="B40" s="164" t="s">
        <v>390</v>
      </c>
      <c r="C40" s="165"/>
      <c r="D40" s="27">
        <f>MIN(D39,(D23+D28+D34)*15/85,MAX((D23+D28)*40/60-D34,0),MAX(D23*70/30-D28-D34,0))</f>
        <v>0</v>
      </c>
    </row>
    <row r="41" spans="1:4" x14ac:dyDescent="0.25">
      <c r="A41" s="15">
        <v>270</v>
      </c>
      <c r="B41" s="164" t="s">
        <v>391</v>
      </c>
      <c r="C41" s="165"/>
      <c r="D41" s="27">
        <f>D39-D40</f>
        <v>0</v>
      </c>
    </row>
    <row r="42" spans="1:4" x14ac:dyDescent="0.25">
      <c r="A42" s="15">
        <v>280</v>
      </c>
      <c r="B42" s="164" t="s">
        <v>392</v>
      </c>
      <c r="C42" s="165"/>
      <c r="D42" s="27">
        <f>(D23+D27+D33+D39)-MIN(D23+D27+D33+D39,100/30*D23,100/60*(D23+D27),100/85*(D23+D27+D33))</f>
        <v>0</v>
      </c>
    </row>
    <row r="43" spans="1:4" x14ac:dyDescent="0.25">
      <c r="A43" s="15">
        <v>290</v>
      </c>
      <c r="B43" s="164" t="s">
        <v>364</v>
      </c>
      <c r="C43" s="165"/>
      <c r="D43" s="27">
        <f>(D18+D24+D30+D36)-MIN(D18+D24+D30+D36,D42)</f>
        <v>0</v>
      </c>
    </row>
    <row r="44" spans="1:4" x14ac:dyDescent="0.25">
      <c r="A44" s="169" t="s">
        <v>393</v>
      </c>
      <c r="B44" s="170"/>
      <c r="C44" s="170"/>
      <c r="D44" s="188"/>
    </row>
    <row r="45" spans="1:4" x14ac:dyDescent="0.25">
      <c r="A45" s="15">
        <v>300</v>
      </c>
      <c r="B45" s="164" t="s">
        <v>394</v>
      </c>
      <c r="C45" s="165"/>
      <c r="D45" s="28">
        <f>+'[1]C 73.00.w 005'!G13</f>
        <v>0</v>
      </c>
    </row>
    <row r="46" spans="1:4" x14ac:dyDescent="0.25">
      <c r="A46" s="15">
        <v>310</v>
      </c>
      <c r="B46" s="164" t="s">
        <v>395</v>
      </c>
      <c r="C46" s="165"/>
      <c r="D46" s="27">
        <f>+'[1]C 74.00.w 005'!Q13</f>
        <v>0</v>
      </c>
    </row>
    <row r="47" spans="1:4" x14ac:dyDescent="0.25">
      <c r="A47" s="15">
        <v>320</v>
      </c>
      <c r="B47" s="164" t="s">
        <v>396</v>
      </c>
      <c r="C47" s="165"/>
      <c r="D47" s="126">
        <f>+'[1]C 74.00.w 005'!P13</f>
        <v>0</v>
      </c>
    </row>
    <row r="48" spans="1:4" x14ac:dyDescent="0.25">
      <c r="A48" s="15">
        <v>330</v>
      </c>
      <c r="B48" s="164" t="s">
        <v>397</v>
      </c>
      <c r="C48" s="165"/>
      <c r="D48" s="28">
        <f>+'[1]C 74.00.w 005'!O13</f>
        <v>0</v>
      </c>
    </row>
    <row r="49" spans="1:4" x14ac:dyDescent="0.25">
      <c r="A49" s="15">
        <v>340</v>
      </c>
      <c r="B49" s="164" t="s">
        <v>398</v>
      </c>
      <c r="C49" s="165"/>
      <c r="D49" s="27">
        <f>MIN(D46,D45)</f>
        <v>0</v>
      </c>
    </row>
    <row r="50" spans="1:4" x14ac:dyDescent="0.25">
      <c r="A50" s="15">
        <v>350</v>
      </c>
      <c r="B50" s="164" t="s">
        <v>399</v>
      </c>
      <c r="C50" s="165"/>
      <c r="D50" s="126">
        <f>MIN(D47,0.9*MAX(D45-D46,0))</f>
        <v>0</v>
      </c>
    </row>
    <row r="51" spans="1:4" x14ac:dyDescent="0.25">
      <c r="A51" s="15">
        <v>360</v>
      </c>
      <c r="B51" s="164" t="s">
        <v>400</v>
      </c>
      <c r="C51" s="165"/>
      <c r="D51" s="27">
        <f>MIN(D48,0.75*MAX(D45-D46-D47/0.9,0))</f>
        <v>0</v>
      </c>
    </row>
    <row r="52" spans="1:4" x14ac:dyDescent="0.25">
      <c r="A52" s="15">
        <v>370</v>
      </c>
      <c r="B52" s="164" t="s">
        <v>401</v>
      </c>
      <c r="C52" s="165"/>
      <c r="D52" s="28">
        <f>D45-D49-D51</f>
        <v>0</v>
      </c>
    </row>
    <row r="53" spans="1:4" x14ac:dyDescent="0.25">
      <c r="A53" s="169" t="s">
        <v>402</v>
      </c>
      <c r="B53" s="170"/>
      <c r="C53" s="170"/>
      <c r="D53" s="188"/>
    </row>
    <row r="54" spans="1:4" x14ac:dyDescent="0.25">
      <c r="A54" s="15">
        <v>380</v>
      </c>
      <c r="B54" s="164" t="s">
        <v>403</v>
      </c>
      <c r="C54" s="165"/>
      <c r="D54" s="27"/>
    </row>
    <row r="56" spans="1:4" s="1" customFormat="1" ht="12.75" x14ac:dyDescent="0.2">
      <c r="B56" s="76" t="s">
        <v>87</v>
      </c>
      <c r="C56" s="147"/>
    </row>
    <row r="57" spans="1:4" s="1" customFormat="1" ht="12.75" x14ac:dyDescent="0.2">
      <c r="B57" s="77" t="s">
        <v>88</v>
      </c>
      <c r="C57" s="147"/>
    </row>
    <row r="58" spans="1:4" s="1" customFormat="1" ht="12.75" x14ac:dyDescent="0.2">
      <c r="B58" s="78"/>
    </row>
    <row r="59" spans="1:4" s="1" customFormat="1" ht="12.75" x14ac:dyDescent="0.2">
      <c r="B59" s="76" t="s">
        <v>87</v>
      </c>
      <c r="C59" s="147"/>
    </row>
    <row r="60" spans="1:4" s="1" customFormat="1" ht="12.75" x14ac:dyDescent="0.2">
      <c r="B60" s="79" t="s">
        <v>88</v>
      </c>
      <c r="C60" s="147"/>
    </row>
  </sheetData>
  <sheetProtection formatCells="0" formatColumns="0" formatRows="0" insertColumns="0" insertRows="0" insertHyperlinks="0" deleteColumns="0" deleteRows="0" sort="0" autoFilter="0" pivotTables="0"/>
  <mergeCells count="45">
    <mergeCell ref="B52:C52"/>
    <mergeCell ref="A53:D53"/>
    <mergeCell ref="B54:C54"/>
    <mergeCell ref="B46:C46"/>
    <mergeCell ref="B47:C47"/>
    <mergeCell ref="B48:C48"/>
    <mergeCell ref="B49:C49"/>
    <mergeCell ref="B50:C50"/>
    <mergeCell ref="B51:C51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4:D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A4:B4"/>
    <mergeCell ref="A10:C11"/>
    <mergeCell ref="A12:D12"/>
    <mergeCell ref="A13:D13"/>
    <mergeCell ref="B14:C14"/>
    <mergeCell ref="B15:C15"/>
    <mergeCell ref="B16:C16"/>
    <mergeCell ref="A17:D17"/>
    <mergeCell ref="B18:C18"/>
    <mergeCell ref="B19:C19"/>
    <mergeCell ref="B20:C20"/>
  </mergeCells>
  <hyperlinks>
    <hyperlink ref="C2" location="'Pregled obrazaca'!A1" display="Povratak na Pregled obrazaca"/>
  </hyperlinks>
  <pageMargins left="0.25" right="0.25" top="0.75" bottom="0.75" header="0.3" footer="0.3"/>
  <pageSetup paperSize="9" scale="6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zoomScale="80" zoomScaleNormal="80" workbookViewId="0">
      <selection activeCell="B39" sqref="B39:C39"/>
    </sheetView>
  </sheetViews>
  <sheetFormatPr defaultColWidth="9.140625" defaultRowHeight="15" x14ac:dyDescent="0.25"/>
  <cols>
    <col min="1" max="1" width="8.7109375" style="91" customWidth="1"/>
    <col min="2" max="2" width="116" style="91" customWidth="1"/>
    <col min="3" max="3" width="56.42578125" style="91" customWidth="1"/>
    <col min="4" max="4" width="12.7109375" style="91" customWidth="1"/>
    <col min="5" max="5" width="10.85546875" style="91" customWidth="1"/>
    <col min="6" max="6" width="11" style="91" customWidth="1"/>
    <col min="7" max="16384" width="9.140625" style="91"/>
  </cols>
  <sheetData>
    <row r="1" spans="1:10" x14ac:dyDescent="0.25">
      <c r="A1" s="1"/>
      <c r="B1" s="1"/>
      <c r="C1" s="1"/>
      <c r="D1" s="1"/>
    </row>
    <row r="2" spans="1:10" s="5" customFormat="1" x14ac:dyDescent="0.25">
      <c r="A2" s="1"/>
      <c r="B2" s="2" t="s">
        <v>0</v>
      </c>
      <c r="C2" s="2"/>
      <c r="D2" s="3" t="s">
        <v>1</v>
      </c>
      <c r="E2" s="4"/>
    </row>
    <row r="3" spans="1:10" s="5" customFormat="1" x14ac:dyDescent="0.25">
      <c r="A3" s="1"/>
      <c r="B3" s="1"/>
      <c r="C3" s="1"/>
      <c r="D3" s="1"/>
      <c r="E3" s="4"/>
    </row>
    <row r="4" spans="1:10" s="5" customFormat="1" x14ac:dyDescent="0.25">
      <c r="A4" s="174" t="s">
        <v>89</v>
      </c>
      <c r="B4" s="175"/>
      <c r="C4" s="176"/>
      <c r="D4" s="177" t="s">
        <v>466</v>
      </c>
      <c r="E4" s="177"/>
      <c r="F4" s="177"/>
      <c r="G4" s="6"/>
      <c r="H4" s="7"/>
      <c r="I4" s="82"/>
      <c r="J4" s="82"/>
    </row>
    <row r="5" spans="1:10" s="1" customFormat="1" ht="12.75" x14ac:dyDescent="0.2">
      <c r="A5" s="8" t="s">
        <v>4</v>
      </c>
      <c r="B5" s="178"/>
      <c r="C5" s="179"/>
      <c r="D5" s="9" t="s">
        <v>5</v>
      </c>
      <c r="E5" s="180"/>
      <c r="F5" s="180"/>
      <c r="G5" s="10"/>
      <c r="H5" s="11"/>
      <c r="I5" s="83"/>
      <c r="J5" s="83"/>
    </row>
    <row r="6" spans="1:10" s="1" customFormat="1" ht="12.75" x14ac:dyDescent="0.2">
      <c r="A6" s="8" t="s">
        <v>6</v>
      </c>
      <c r="B6" s="178"/>
      <c r="C6" s="179"/>
      <c r="D6" s="12" t="s">
        <v>7</v>
      </c>
      <c r="E6" s="180"/>
      <c r="F6" s="180"/>
      <c r="G6" s="10"/>
      <c r="H6" s="11"/>
      <c r="I6" s="83"/>
      <c r="J6" s="83"/>
    </row>
    <row r="7" spans="1:10" s="1" customFormat="1" ht="12.75" x14ac:dyDescent="0.2">
      <c r="A7" s="8" t="s">
        <v>8</v>
      </c>
      <c r="B7" s="178"/>
      <c r="C7" s="179"/>
      <c r="D7" s="12" t="s">
        <v>9</v>
      </c>
      <c r="E7" s="180"/>
      <c r="F7" s="180"/>
      <c r="G7" s="10"/>
      <c r="H7" s="11"/>
      <c r="I7" s="83"/>
      <c r="J7" s="83"/>
    </row>
    <row r="8" spans="1:10" s="13" customFormat="1" x14ac:dyDescent="0.25">
      <c r="D8" s="12" t="s">
        <v>10</v>
      </c>
      <c r="E8" s="178"/>
      <c r="F8" s="179"/>
    </row>
    <row r="9" spans="1:10" s="13" customFormat="1" x14ac:dyDescent="0.25">
      <c r="A9" s="13" t="s">
        <v>93</v>
      </c>
    </row>
    <row r="10" spans="1:10" ht="57" customHeight="1" x14ac:dyDescent="0.25">
      <c r="A10" s="181" t="s">
        <v>92</v>
      </c>
      <c r="B10" s="182"/>
      <c r="C10" s="183"/>
      <c r="D10" s="35" t="s">
        <v>13</v>
      </c>
      <c r="E10" s="35" t="s">
        <v>14</v>
      </c>
      <c r="F10" s="35" t="s">
        <v>15</v>
      </c>
    </row>
    <row r="11" spans="1:10" ht="15.75" customHeight="1" x14ac:dyDescent="0.25">
      <c r="A11" s="184"/>
      <c r="B11" s="185"/>
      <c r="C11" s="186"/>
      <c r="D11" s="15" t="s">
        <v>16</v>
      </c>
      <c r="E11" s="15" t="s">
        <v>17</v>
      </c>
      <c r="F11" s="15" t="s">
        <v>18</v>
      </c>
    </row>
    <row r="12" spans="1:10" x14ac:dyDescent="0.25">
      <c r="A12" s="15" t="s">
        <v>16</v>
      </c>
      <c r="B12" s="172" t="s">
        <v>19</v>
      </c>
      <c r="C12" s="189"/>
      <c r="D12" s="16">
        <f>SUM(D13,D33)</f>
        <v>0</v>
      </c>
      <c r="E12" s="17"/>
      <c r="F12" s="16">
        <f>SUM(F13,F33)</f>
        <v>0</v>
      </c>
    </row>
    <row r="13" spans="1:10" x14ac:dyDescent="0.25">
      <c r="A13" s="15" t="s">
        <v>20</v>
      </c>
      <c r="B13" s="172" t="s">
        <v>21</v>
      </c>
      <c r="C13" s="189"/>
      <c r="D13" s="16">
        <f>SUM(D14,D29)</f>
        <v>0</v>
      </c>
      <c r="E13" s="17"/>
      <c r="F13" s="16">
        <f>SUM(F14,F29)</f>
        <v>0</v>
      </c>
    </row>
    <row r="14" spans="1:10" x14ac:dyDescent="0.25">
      <c r="A14" s="15" t="s">
        <v>17</v>
      </c>
      <c r="B14" s="172" t="s">
        <v>22</v>
      </c>
      <c r="C14" s="189"/>
      <c r="D14" s="16">
        <f>SUM(D15:D25)</f>
        <v>0</v>
      </c>
      <c r="E14" s="17"/>
      <c r="F14" s="16">
        <f>SUM(F15:F25)</f>
        <v>0</v>
      </c>
    </row>
    <row r="15" spans="1:10" x14ac:dyDescent="0.25">
      <c r="A15" s="15" t="s">
        <v>18</v>
      </c>
      <c r="B15" s="164" t="s">
        <v>23</v>
      </c>
      <c r="C15" s="165"/>
      <c r="D15" s="19"/>
      <c r="E15" s="20">
        <v>1</v>
      </c>
      <c r="F15" s="19">
        <f>+D15*E15</f>
        <v>0</v>
      </c>
    </row>
    <row r="16" spans="1:10" x14ac:dyDescent="0.25">
      <c r="A16" s="15" t="s">
        <v>24</v>
      </c>
      <c r="B16" s="164" t="s">
        <v>25</v>
      </c>
      <c r="C16" s="165"/>
      <c r="D16" s="19"/>
      <c r="E16" s="20">
        <v>1</v>
      </c>
      <c r="F16" s="19">
        <f t="shared" ref="F16:F25" si="0">+D16*E16</f>
        <v>0</v>
      </c>
    </row>
    <row r="17" spans="1:6" x14ac:dyDescent="0.25">
      <c r="A17" s="15" t="s">
        <v>26</v>
      </c>
      <c r="B17" s="164" t="s">
        <v>27</v>
      </c>
      <c r="C17" s="165"/>
      <c r="D17" s="19"/>
      <c r="E17" s="20">
        <v>1</v>
      </c>
      <c r="F17" s="19">
        <f t="shared" si="0"/>
        <v>0</v>
      </c>
    </row>
    <row r="18" spans="1:6" x14ac:dyDescent="0.25">
      <c r="A18" s="15" t="s">
        <v>28</v>
      </c>
      <c r="B18" s="164" t="s">
        <v>29</v>
      </c>
      <c r="C18" s="165"/>
      <c r="D18" s="19"/>
      <c r="E18" s="20">
        <v>1</v>
      </c>
      <c r="F18" s="19">
        <f t="shared" si="0"/>
        <v>0</v>
      </c>
    </row>
    <row r="19" spans="1:6" x14ac:dyDescent="0.25">
      <c r="A19" s="15" t="s">
        <v>30</v>
      </c>
      <c r="B19" s="164" t="s">
        <v>31</v>
      </c>
      <c r="C19" s="165"/>
      <c r="D19" s="19"/>
      <c r="E19" s="20">
        <v>1</v>
      </c>
      <c r="F19" s="19">
        <f t="shared" si="0"/>
        <v>0</v>
      </c>
    </row>
    <row r="20" spans="1:6" x14ac:dyDescent="0.25">
      <c r="A20" s="15" t="s">
        <v>32</v>
      </c>
      <c r="B20" s="164" t="s">
        <v>33</v>
      </c>
      <c r="C20" s="165"/>
      <c r="D20" s="19"/>
      <c r="E20" s="20">
        <v>1</v>
      </c>
      <c r="F20" s="19">
        <f t="shared" si="0"/>
        <v>0</v>
      </c>
    </row>
    <row r="21" spans="1:6" x14ac:dyDescent="0.25">
      <c r="A21" s="15">
        <v>100</v>
      </c>
      <c r="B21" s="164" t="s">
        <v>34</v>
      </c>
      <c r="C21" s="165"/>
      <c r="D21" s="19"/>
      <c r="E21" s="20">
        <v>1</v>
      </c>
      <c r="F21" s="19">
        <f t="shared" si="0"/>
        <v>0</v>
      </c>
    </row>
    <row r="22" spans="1:6" x14ac:dyDescent="0.25">
      <c r="A22" s="15">
        <v>110</v>
      </c>
      <c r="B22" s="164" t="s">
        <v>35</v>
      </c>
      <c r="C22" s="165"/>
      <c r="D22" s="19"/>
      <c r="E22" s="20">
        <v>1</v>
      </c>
      <c r="F22" s="19">
        <f>+D22*E22</f>
        <v>0</v>
      </c>
    </row>
    <row r="23" spans="1:6" x14ac:dyDescent="0.25">
      <c r="A23" s="15">
        <v>120</v>
      </c>
      <c r="B23" s="164" t="s">
        <v>36</v>
      </c>
      <c r="C23" s="165"/>
      <c r="D23" s="19"/>
      <c r="E23" s="20">
        <v>1</v>
      </c>
      <c r="F23" s="19">
        <f t="shared" si="0"/>
        <v>0</v>
      </c>
    </row>
    <row r="24" spans="1:6" x14ac:dyDescent="0.25">
      <c r="A24" s="15">
        <v>130</v>
      </c>
      <c r="B24" s="164" t="s">
        <v>37</v>
      </c>
      <c r="C24" s="165"/>
      <c r="D24" s="19"/>
      <c r="E24" s="20">
        <v>1</v>
      </c>
      <c r="F24" s="19">
        <f t="shared" si="0"/>
        <v>0</v>
      </c>
    </row>
    <row r="25" spans="1:6" x14ac:dyDescent="0.25">
      <c r="A25" s="15">
        <v>140</v>
      </c>
      <c r="B25" s="164" t="s">
        <v>38</v>
      </c>
      <c r="C25" s="165"/>
      <c r="D25" s="19"/>
      <c r="E25" s="20">
        <v>0.95</v>
      </c>
      <c r="F25" s="19">
        <f t="shared" si="0"/>
        <v>0</v>
      </c>
    </row>
    <row r="26" spans="1:6" x14ac:dyDescent="0.25">
      <c r="A26" s="15">
        <v>150</v>
      </c>
      <c r="B26" s="164" t="s">
        <v>39</v>
      </c>
      <c r="C26" s="165"/>
      <c r="D26" s="17"/>
      <c r="E26" s="17"/>
      <c r="F26" s="17"/>
    </row>
    <row r="27" spans="1:6" x14ac:dyDescent="0.25">
      <c r="A27" s="15">
        <v>160</v>
      </c>
      <c r="B27" s="164" t="s">
        <v>40</v>
      </c>
      <c r="C27" s="165"/>
      <c r="D27" s="17"/>
      <c r="E27" s="17"/>
      <c r="F27" s="17"/>
    </row>
    <row r="28" spans="1:6" x14ac:dyDescent="0.25">
      <c r="A28" s="15">
        <v>170</v>
      </c>
      <c r="B28" s="164" t="s">
        <v>41</v>
      </c>
      <c r="C28" s="165"/>
      <c r="D28" s="17"/>
      <c r="E28" s="17"/>
      <c r="F28" s="17"/>
    </row>
    <row r="29" spans="1:6" x14ac:dyDescent="0.25">
      <c r="A29" s="15">
        <v>180</v>
      </c>
      <c r="B29" s="172" t="s">
        <v>42</v>
      </c>
      <c r="C29" s="189"/>
      <c r="D29" s="21">
        <f>SUM(D30:D31)</f>
        <v>0</v>
      </c>
      <c r="E29" s="17"/>
      <c r="F29" s="21">
        <f>SUM(F30:F31)</f>
        <v>0</v>
      </c>
    </row>
    <row r="30" spans="1:6" x14ac:dyDescent="0.25">
      <c r="A30" s="15">
        <v>190</v>
      </c>
      <c r="B30" s="164" t="s">
        <v>43</v>
      </c>
      <c r="C30" s="165"/>
      <c r="D30" s="22"/>
      <c r="E30" s="22">
        <v>0.93</v>
      </c>
      <c r="F30" s="19">
        <f>+D30*E30</f>
        <v>0</v>
      </c>
    </row>
    <row r="31" spans="1:6" x14ac:dyDescent="0.25">
      <c r="A31" s="15">
        <v>200</v>
      </c>
      <c r="B31" s="164" t="s">
        <v>44</v>
      </c>
      <c r="C31" s="165"/>
      <c r="D31" s="22"/>
      <c r="E31" s="22">
        <v>0.88</v>
      </c>
      <c r="F31" s="19">
        <f t="shared" ref="F31" si="1">+D31*E31</f>
        <v>0</v>
      </c>
    </row>
    <row r="32" spans="1:6" x14ac:dyDescent="0.25">
      <c r="A32" s="15">
        <v>210</v>
      </c>
      <c r="B32" s="164" t="s">
        <v>45</v>
      </c>
      <c r="C32" s="165"/>
      <c r="D32" s="17"/>
      <c r="E32" s="17"/>
      <c r="F32" s="17"/>
    </row>
    <row r="33" spans="1:6" x14ac:dyDescent="0.25">
      <c r="A33" s="15">
        <v>220</v>
      </c>
      <c r="B33" s="172" t="s">
        <v>46</v>
      </c>
      <c r="C33" s="189"/>
      <c r="D33" s="21">
        <f>SUM(D34,D42)</f>
        <v>0</v>
      </c>
      <c r="E33" s="17"/>
      <c r="F33" s="23">
        <f>SUM(F34,F42)</f>
        <v>0</v>
      </c>
    </row>
    <row r="34" spans="1:6" x14ac:dyDescent="0.25">
      <c r="A34" s="15">
        <v>230</v>
      </c>
      <c r="B34" s="172" t="s">
        <v>47</v>
      </c>
      <c r="C34" s="189"/>
      <c r="D34" s="21">
        <f>SUM(D35:D40)</f>
        <v>0</v>
      </c>
      <c r="E34" s="17"/>
      <c r="F34" s="21">
        <f>SUM(F35:F40)</f>
        <v>0</v>
      </c>
    </row>
    <row r="35" spans="1:6" x14ac:dyDescent="0.25">
      <c r="A35" s="15">
        <v>240</v>
      </c>
      <c r="B35" s="164" t="s">
        <v>48</v>
      </c>
      <c r="C35" s="165"/>
      <c r="D35" s="22"/>
      <c r="E35" s="24">
        <v>0.85</v>
      </c>
      <c r="F35" s="19">
        <f t="shared" ref="F35:F40" si="2">+D35*E35</f>
        <v>0</v>
      </c>
    </row>
    <row r="36" spans="1:6" x14ac:dyDescent="0.25">
      <c r="A36" s="15">
        <v>250</v>
      </c>
      <c r="B36" s="164" t="s">
        <v>49</v>
      </c>
      <c r="C36" s="165"/>
      <c r="D36" s="22"/>
      <c r="E36" s="24">
        <v>0.85</v>
      </c>
      <c r="F36" s="19">
        <f t="shared" si="2"/>
        <v>0</v>
      </c>
    </row>
    <row r="37" spans="1:6" x14ac:dyDescent="0.25">
      <c r="A37" s="15">
        <v>260</v>
      </c>
      <c r="B37" s="164" t="s">
        <v>50</v>
      </c>
      <c r="C37" s="165"/>
      <c r="D37" s="22"/>
      <c r="E37" s="24">
        <v>0.85</v>
      </c>
      <c r="F37" s="19">
        <f t="shared" si="2"/>
        <v>0</v>
      </c>
    </row>
    <row r="38" spans="1:6" x14ac:dyDescent="0.25">
      <c r="A38" s="15">
        <v>270</v>
      </c>
      <c r="B38" s="164" t="s">
        <v>51</v>
      </c>
      <c r="C38" s="165"/>
      <c r="D38" s="22"/>
      <c r="E38" s="24">
        <v>0.85</v>
      </c>
      <c r="F38" s="19">
        <f t="shared" si="2"/>
        <v>0</v>
      </c>
    </row>
    <row r="39" spans="1:6" x14ac:dyDescent="0.25">
      <c r="A39" s="15">
        <v>280</v>
      </c>
      <c r="B39" s="164" t="s">
        <v>52</v>
      </c>
      <c r="C39" s="165"/>
      <c r="D39" s="22"/>
      <c r="E39" s="24">
        <v>0.85</v>
      </c>
      <c r="F39" s="19">
        <f t="shared" si="2"/>
        <v>0</v>
      </c>
    </row>
    <row r="40" spans="1:6" x14ac:dyDescent="0.25">
      <c r="A40" s="15">
        <v>290</v>
      </c>
      <c r="B40" s="164" t="s">
        <v>53</v>
      </c>
      <c r="C40" s="165"/>
      <c r="D40" s="22"/>
      <c r="E40" s="24">
        <v>0.8</v>
      </c>
      <c r="F40" s="19">
        <f t="shared" si="2"/>
        <v>0</v>
      </c>
    </row>
    <row r="41" spans="1:6" x14ac:dyDescent="0.25">
      <c r="A41" s="15">
        <v>300</v>
      </c>
      <c r="B41" s="164" t="s">
        <v>54</v>
      </c>
      <c r="C41" s="165"/>
      <c r="D41" s="17"/>
      <c r="E41" s="17"/>
      <c r="F41" s="17"/>
    </row>
    <row r="42" spans="1:6" x14ac:dyDescent="0.25">
      <c r="A42" s="15">
        <v>310</v>
      </c>
      <c r="B42" s="172" t="s">
        <v>55</v>
      </c>
      <c r="C42" s="189"/>
      <c r="D42" s="25">
        <f>+D45+D47+D48+D49+D50+D55</f>
        <v>0</v>
      </c>
      <c r="E42" s="17"/>
      <c r="F42" s="25">
        <f>+F45+F47+F48+F49+F50+F55</f>
        <v>0</v>
      </c>
    </row>
    <row r="43" spans="1:6" x14ac:dyDescent="0.25">
      <c r="A43" s="15">
        <v>320</v>
      </c>
      <c r="B43" s="164" t="s">
        <v>56</v>
      </c>
      <c r="C43" s="165"/>
      <c r="D43" s="153">
        <f>(D18+D24+D30+D36)-MIN(D18+D24+D30+D36,D42)</f>
        <v>0</v>
      </c>
      <c r="E43" s="17"/>
      <c r="F43" s="17"/>
    </row>
    <row r="44" spans="1:6" x14ac:dyDescent="0.25">
      <c r="A44" s="15">
        <v>330</v>
      </c>
      <c r="B44" s="164" t="s">
        <v>57</v>
      </c>
      <c r="C44" s="165"/>
      <c r="D44" s="17"/>
      <c r="E44" s="17"/>
      <c r="F44" s="17"/>
    </row>
    <row r="45" spans="1:6" x14ac:dyDescent="0.25">
      <c r="A45" s="15">
        <v>340</v>
      </c>
      <c r="B45" s="164" t="s">
        <v>58</v>
      </c>
      <c r="C45" s="165"/>
      <c r="D45" s="22"/>
      <c r="E45" s="24">
        <v>0.7</v>
      </c>
      <c r="F45" s="19">
        <f t="shared" ref="F45:F50" si="3">+D45*E45</f>
        <v>0</v>
      </c>
    </row>
    <row r="46" spans="1:6" x14ac:dyDescent="0.25">
      <c r="A46" s="15">
        <v>350</v>
      </c>
      <c r="B46" s="164" t="s">
        <v>59</v>
      </c>
      <c r="C46" s="165"/>
      <c r="D46" s="17"/>
      <c r="E46" s="17"/>
      <c r="F46" s="17"/>
    </row>
    <row r="47" spans="1:6" x14ac:dyDescent="0.25">
      <c r="A47" s="15">
        <v>360</v>
      </c>
      <c r="B47" s="164" t="s">
        <v>60</v>
      </c>
      <c r="C47" s="165"/>
      <c r="D47" s="19"/>
      <c r="E47" s="24">
        <v>0.5</v>
      </c>
      <c r="F47" s="19">
        <f t="shared" si="3"/>
        <v>0</v>
      </c>
    </row>
    <row r="48" spans="1:6" x14ac:dyDescent="0.25">
      <c r="A48" s="15">
        <v>370</v>
      </c>
      <c r="B48" s="164" t="s">
        <v>61</v>
      </c>
      <c r="C48" s="165"/>
      <c r="D48" s="22"/>
      <c r="E48" s="24">
        <v>0.5</v>
      </c>
      <c r="F48" s="19">
        <f t="shared" si="3"/>
        <v>0</v>
      </c>
    </row>
    <row r="49" spans="1:6" x14ac:dyDescent="0.25">
      <c r="A49" s="15">
        <v>380</v>
      </c>
      <c r="B49" s="164" t="s">
        <v>62</v>
      </c>
      <c r="C49" s="165"/>
      <c r="D49" s="22"/>
      <c r="E49" s="24">
        <v>0.5</v>
      </c>
      <c r="F49" s="19">
        <f t="shared" si="3"/>
        <v>0</v>
      </c>
    </row>
    <row r="50" spans="1:6" x14ac:dyDescent="0.25">
      <c r="A50" s="15">
        <v>390</v>
      </c>
      <c r="B50" s="164" t="s">
        <v>63</v>
      </c>
      <c r="C50" s="165"/>
      <c r="D50" s="22"/>
      <c r="E50" s="24">
        <v>0.5</v>
      </c>
      <c r="F50" s="19">
        <f t="shared" si="3"/>
        <v>0</v>
      </c>
    </row>
    <row r="51" spans="1:6" x14ac:dyDescent="0.25">
      <c r="A51" s="15">
        <v>400</v>
      </c>
      <c r="B51" s="164" t="s">
        <v>64</v>
      </c>
      <c r="C51" s="165"/>
      <c r="D51" s="17"/>
      <c r="E51" s="17"/>
      <c r="F51" s="17"/>
    </row>
    <row r="52" spans="1:6" x14ac:dyDescent="0.25">
      <c r="A52" s="15">
        <v>410</v>
      </c>
      <c r="B52" s="164" t="s">
        <v>65</v>
      </c>
      <c r="C52" s="165"/>
      <c r="D52" s="17"/>
      <c r="E52" s="17"/>
      <c r="F52" s="17"/>
    </row>
    <row r="53" spans="1:6" x14ac:dyDescent="0.25">
      <c r="A53" s="15">
        <v>420</v>
      </c>
      <c r="B53" s="164" t="s">
        <v>66</v>
      </c>
      <c r="C53" s="165"/>
      <c r="D53" s="17"/>
      <c r="E53" s="17"/>
      <c r="F53" s="17"/>
    </row>
    <row r="54" spans="1:6" x14ac:dyDescent="0.25">
      <c r="A54" s="15">
        <v>430</v>
      </c>
      <c r="B54" s="164" t="s">
        <v>67</v>
      </c>
      <c r="C54" s="165"/>
      <c r="D54" s="17"/>
      <c r="E54" s="17"/>
      <c r="F54" s="17"/>
    </row>
    <row r="55" spans="1:6" ht="30" customHeight="1" x14ac:dyDescent="0.25">
      <c r="A55" s="15">
        <v>440</v>
      </c>
      <c r="B55" s="167" t="s">
        <v>68</v>
      </c>
      <c r="C55" s="187"/>
      <c r="D55" s="22"/>
      <c r="E55" s="22">
        <v>0.45</v>
      </c>
      <c r="F55" s="19">
        <f t="shared" ref="F55" si="4">+D55*E55</f>
        <v>0</v>
      </c>
    </row>
    <row r="56" spans="1:6" x14ac:dyDescent="0.25">
      <c r="A56" s="15">
        <v>450</v>
      </c>
      <c r="B56" s="164" t="s">
        <v>69</v>
      </c>
      <c r="C56" s="165"/>
      <c r="D56" s="17"/>
      <c r="E56" s="17"/>
      <c r="F56" s="17"/>
    </row>
    <row r="57" spans="1:6" x14ac:dyDescent="0.25">
      <c r="A57" s="15">
        <v>460</v>
      </c>
      <c r="B57" s="164" t="s">
        <v>70</v>
      </c>
      <c r="C57" s="165"/>
      <c r="D57" s="17"/>
      <c r="E57" s="17"/>
      <c r="F57" s="17"/>
    </row>
    <row r="58" spans="1:6" x14ac:dyDescent="0.25">
      <c r="A58" s="15">
        <v>470</v>
      </c>
      <c r="B58" s="164" t="s">
        <v>71</v>
      </c>
      <c r="C58" s="165"/>
      <c r="D58" s="17"/>
      <c r="E58" s="17"/>
      <c r="F58" s="17"/>
    </row>
    <row r="59" spans="1:6" x14ac:dyDescent="0.25">
      <c r="A59" s="169" t="s">
        <v>72</v>
      </c>
      <c r="B59" s="170"/>
      <c r="C59" s="170"/>
      <c r="D59" s="188"/>
      <c r="E59" s="188"/>
      <c r="F59" s="188"/>
    </row>
    <row r="60" spans="1:6" x14ac:dyDescent="0.25">
      <c r="A60" s="15">
        <v>480</v>
      </c>
      <c r="B60" s="164" t="s">
        <v>73</v>
      </c>
      <c r="C60" s="165"/>
      <c r="D60" s="26"/>
      <c r="E60" s="26"/>
      <c r="F60" s="26"/>
    </row>
    <row r="61" spans="1:6" x14ac:dyDescent="0.25">
      <c r="A61" s="15">
        <v>490</v>
      </c>
      <c r="B61" s="164" t="s">
        <v>74</v>
      </c>
      <c r="C61" s="165"/>
      <c r="D61" s="26"/>
      <c r="E61" s="26"/>
      <c r="F61" s="26"/>
    </row>
    <row r="62" spans="1:6" x14ac:dyDescent="0.25">
      <c r="A62" s="15">
        <v>500</v>
      </c>
      <c r="B62" s="164" t="s">
        <v>75</v>
      </c>
      <c r="C62" s="165"/>
      <c r="D62" s="26"/>
      <c r="E62" s="26"/>
      <c r="F62" s="26"/>
    </row>
    <row r="63" spans="1:6" x14ac:dyDescent="0.25">
      <c r="A63" s="15">
        <v>510</v>
      </c>
      <c r="B63" s="164" t="s">
        <v>76</v>
      </c>
      <c r="C63" s="165"/>
      <c r="D63" s="26"/>
      <c r="E63" s="26"/>
      <c r="F63" s="26"/>
    </row>
    <row r="64" spans="1:6" x14ac:dyDescent="0.25">
      <c r="A64" s="15">
        <v>520</v>
      </c>
      <c r="B64" s="164" t="s">
        <v>77</v>
      </c>
      <c r="C64" s="165"/>
      <c r="D64" s="116"/>
      <c r="E64" s="26"/>
      <c r="F64" s="26"/>
    </row>
    <row r="65" spans="1:8" x14ac:dyDescent="0.25">
      <c r="A65" s="15">
        <v>530</v>
      </c>
      <c r="B65" s="164" t="s">
        <v>78</v>
      </c>
      <c r="C65" s="165"/>
      <c r="D65" s="27"/>
      <c r="E65" s="26"/>
      <c r="F65" s="26"/>
    </row>
    <row r="66" spans="1:8" x14ac:dyDescent="0.25">
      <c r="A66" s="15">
        <v>540</v>
      </c>
      <c r="B66" s="164" t="s">
        <v>79</v>
      </c>
      <c r="C66" s="165"/>
      <c r="D66" s="27"/>
      <c r="E66" s="26"/>
      <c r="F66" s="26"/>
    </row>
    <row r="67" spans="1:8" x14ac:dyDescent="0.25">
      <c r="A67" s="15">
        <v>550</v>
      </c>
      <c r="B67" s="164" t="s">
        <v>80</v>
      </c>
      <c r="C67" s="165"/>
      <c r="D67" s="26"/>
      <c r="E67" s="26"/>
      <c r="F67" s="26"/>
    </row>
    <row r="68" spans="1:8" x14ac:dyDescent="0.25">
      <c r="A68" s="15">
        <v>560</v>
      </c>
      <c r="B68" s="164" t="s">
        <v>81</v>
      </c>
      <c r="C68" s="165"/>
      <c r="D68" s="26"/>
      <c r="E68" s="26"/>
      <c r="F68" s="26"/>
    </row>
    <row r="69" spans="1:8" x14ac:dyDescent="0.25">
      <c r="A69" s="15">
        <v>570</v>
      </c>
      <c r="B69" s="164" t="s">
        <v>82</v>
      </c>
      <c r="C69" s="165"/>
      <c r="D69" s="26"/>
      <c r="E69" s="26"/>
      <c r="F69" s="26"/>
    </row>
    <row r="70" spans="1:8" x14ac:dyDescent="0.25">
      <c r="A70" s="15">
        <v>580</v>
      </c>
      <c r="B70" s="164" t="s">
        <v>83</v>
      </c>
      <c r="C70" s="165"/>
      <c r="D70" s="27"/>
      <c r="E70" s="26"/>
      <c r="F70" s="26"/>
    </row>
    <row r="71" spans="1:8" x14ac:dyDescent="0.25">
      <c r="A71" s="15">
        <v>590</v>
      </c>
      <c r="B71" s="164" t="s">
        <v>84</v>
      </c>
      <c r="C71" s="165"/>
      <c r="D71" s="28"/>
      <c r="E71" s="26"/>
      <c r="F71" s="26"/>
    </row>
    <row r="72" spans="1:8" x14ac:dyDescent="0.25">
      <c r="A72" s="15">
        <v>600</v>
      </c>
      <c r="B72" s="164" t="s">
        <v>85</v>
      </c>
      <c r="C72" s="165"/>
      <c r="D72" s="27"/>
      <c r="E72" s="26"/>
      <c r="F72" s="26"/>
    </row>
    <row r="73" spans="1:8" x14ac:dyDescent="0.25">
      <c r="A73" s="15">
        <v>610</v>
      </c>
      <c r="B73" s="164" t="s">
        <v>86</v>
      </c>
      <c r="C73" s="165"/>
      <c r="D73" s="27"/>
      <c r="E73" s="26"/>
      <c r="F73" s="26"/>
    </row>
    <row r="75" spans="1:8" s="1" customFormat="1" ht="12.75" x14ac:dyDescent="0.2">
      <c r="B75" s="29" t="s">
        <v>87</v>
      </c>
      <c r="C75" s="30"/>
      <c r="D75" s="30"/>
      <c r="E75" s="30"/>
      <c r="F75" s="30"/>
      <c r="G75" s="30"/>
    </row>
    <row r="76" spans="1:8" s="1" customFormat="1" ht="12.75" x14ac:dyDescent="0.2">
      <c r="B76" s="31" t="s">
        <v>88</v>
      </c>
      <c r="C76" s="32"/>
      <c r="D76" s="32"/>
      <c r="E76" s="32"/>
      <c r="F76" s="32"/>
      <c r="G76" s="32"/>
    </row>
    <row r="77" spans="1:8" s="1" customFormat="1" ht="12.75" x14ac:dyDescent="0.2">
      <c r="B77" s="32"/>
      <c r="C77" s="32"/>
    </row>
    <row r="78" spans="1:8" s="1" customFormat="1" ht="12.75" x14ac:dyDescent="0.2">
      <c r="B78" s="29" t="s">
        <v>87</v>
      </c>
      <c r="C78" s="30"/>
      <c r="D78" s="30"/>
      <c r="E78" s="30"/>
      <c r="F78" s="30"/>
      <c r="G78" s="30"/>
    </row>
    <row r="79" spans="1:8" s="1" customFormat="1" ht="12.75" x14ac:dyDescent="0.2">
      <c r="B79" s="31" t="s">
        <v>88</v>
      </c>
      <c r="C79" s="32"/>
      <c r="D79" s="32"/>
      <c r="E79" s="32"/>
      <c r="F79" s="32"/>
      <c r="G79" s="32"/>
      <c r="H79" s="32"/>
    </row>
  </sheetData>
  <sheetProtection formatCells="0" formatColumns="0" formatRows="0" insertColumns="0" insertRows="0" insertHyperlinks="0" deleteColumns="0" deleteRows="0" sort="0" autoFilter="0" pivotTables="0"/>
  <mergeCells count="72">
    <mergeCell ref="B13:C13"/>
    <mergeCell ref="A4:C4"/>
    <mergeCell ref="D4:F4"/>
    <mergeCell ref="B5:C5"/>
    <mergeCell ref="E5:F5"/>
    <mergeCell ref="B6:C6"/>
    <mergeCell ref="E6:F6"/>
    <mergeCell ref="B7:C7"/>
    <mergeCell ref="E7:F7"/>
    <mergeCell ref="E8:F8"/>
    <mergeCell ref="A10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F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</mergeCells>
  <hyperlinks>
    <hyperlink ref="D2" location="'Pregled obrazaca'!A1" display="Povratak na Pregled obrazaca"/>
  </hyperlinks>
  <pageMargins left="0.25" right="0.25" top="0.75" bottom="0.75" header="0.3" footer="0.3"/>
  <pageSetup paperSize="9" scale="45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zoomScale="80" zoomScaleNormal="80" workbookViewId="0">
      <selection activeCell="J41" sqref="J41"/>
    </sheetView>
  </sheetViews>
  <sheetFormatPr defaultColWidth="9.140625" defaultRowHeight="15" x14ac:dyDescent="0.25"/>
  <cols>
    <col min="1" max="1" width="8.42578125" style="149" customWidth="1"/>
    <col min="2" max="2" width="93.140625" style="149" customWidth="1"/>
    <col min="3" max="3" width="26.7109375" style="149" customWidth="1"/>
    <col min="4" max="4" width="19.140625" style="149" customWidth="1"/>
    <col min="5" max="16384" width="9.140625" style="149"/>
  </cols>
  <sheetData>
    <row r="1" spans="1:11" s="1" customFormat="1" ht="12.75" x14ac:dyDescent="0.2"/>
    <row r="2" spans="1:11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1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1" s="5" customFormat="1" x14ac:dyDescent="0.25">
      <c r="A4" s="174" t="s">
        <v>404</v>
      </c>
      <c r="B4" s="176"/>
      <c r="C4" s="144" t="s">
        <v>405</v>
      </c>
      <c r="D4" s="144"/>
      <c r="E4" s="6"/>
      <c r="F4" s="7"/>
      <c r="G4" s="148"/>
      <c r="H4" s="148"/>
    </row>
    <row r="5" spans="1:11" s="1" customFormat="1" ht="12.75" x14ac:dyDescent="0.2">
      <c r="A5" s="8" t="s">
        <v>4</v>
      </c>
      <c r="B5" s="34"/>
      <c r="C5" s="9" t="s">
        <v>5</v>
      </c>
      <c r="D5" s="145"/>
      <c r="E5" s="10"/>
      <c r="F5" s="11"/>
      <c r="G5" s="147"/>
      <c r="H5" s="147"/>
    </row>
    <row r="6" spans="1:11" s="1" customFormat="1" ht="12.75" x14ac:dyDescent="0.2">
      <c r="A6" s="8" t="s">
        <v>6</v>
      </c>
      <c r="B6" s="34"/>
      <c r="C6" s="12" t="s">
        <v>7</v>
      </c>
      <c r="D6" s="145"/>
      <c r="E6" s="10"/>
      <c r="F6" s="11"/>
      <c r="G6" s="147"/>
      <c r="H6" s="147"/>
    </row>
    <row r="7" spans="1:11" s="1" customFormat="1" ht="12.75" x14ac:dyDescent="0.2">
      <c r="A7" s="8" t="s">
        <v>8</v>
      </c>
      <c r="B7" s="34"/>
      <c r="C7" s="12" t="s">
        <v>9</v>
      </c>
      <c r="D7" s="145"/>
      <c r="E7" s="10"/>
      <c r="F7" s="11"/>
      <c r="G7" s="147"/>
      <c r="H7" s="147"/>
    </row>
    <row r="8" spans="1:11" s="13" customFormat="1" x14ac:dyDescent="0.25">
      <c r="C8" s="12" t="s">
        <v>10</v>
      </c>
      <c r="D8" s="145"/>
    </row>
    <row r="9" spans="1:11" x14ac:dyDescent="0.25">
      <c r="A9" s="13" t="s">
        <v>97</v>
      </c>
    </row>
    <row r="10" spans="1:11" ht="69.95" customHeight="1" x14ac:dyDescent="0.25">
      <c r="A10" s="181" t="s">
        <v>406</v>
      </c>
      <c r="B10" s="182"/>
      <c r="C10" s="183"/>
      <c r="D10" s="146" t="s">
        <v>361</v>
      </c>
    </row>
    <row r="11" spans="1:11" ht="15.75" customHeight="1" x14ac:dyDescent="0.25">
      <c r="A11" s="184"/>
      <c r="B11" s="185"/>
      <c r="C11" s="186"/>
      <c r="D11" s="15" t="s">
        <v>16</v>
      </c>
    </row>
    <row r="12" spans="1:11" x14ac:dyDescent="0.25">
      <c r="A12" s="169" t="s">
        <v>362</v>
      </c>
      <c r="B12" s="170"/>
      <c r="C12" s="170"/>
      <c r="D12" s="188"/>
    </row>
    <row r="13" spans="1:11" x14ac:dyDescent="0.25">
      <c r="A13" s="169" t="s">
        <v>363</v>
      </c>
      <c r="B13" s="170"/>
      <c r="C13" s="170"/>
      <c r="D13" s="169"/>
    </row>
    <row r="14" spans="1:11" x14ac:dyDescent="0.25">
      <c r="A14" s="15" t="s">
        <v>16</v>
      </c>
      <c r="B14" s="164" t="s">
        <v>364</v>
      </c>
      <c r="C14" s="165"/>
      <c r="D14" s="28">
        <f>+D43</f>
        <v>0</v>
      </c>
    </row>
    <row r="15" spans="1:11" x14ac:dyDescent="0.25">
      <c r="A15" s="15" t="s">
        <v>20</v>
      </c>
      <c r="B15" s="164" t="s">
        <v>365</v>
      </c>
      <c r="C15" s="165"/>
      <c r="D15" s="28">
        <f>+D52</f>
        <v>0</v>
      </c>
    </row>
    <row r="16" spans="1:11" x14ac:dyDescent="0.25">
      <c r="A16" s="15" t="s">
        <v>17</v>
      </c>
      <c r="B16" s="164" t="s">
        <v>366</v>
      </c>
      <c r="C16" s="165"/>
      <c r="D16" s="92" t="str">
        <f>IF(D15&lt;&gt;0,D14/D15,"")</f>
        <v/>
      </c>
    </row>
    <row r="17" spans="1:4" x14ac:dyDescent="0.25">
      <c r="A17" s="169" t="s">
        <v>367</v>
      </c>
      <c r="B17" s="170"/>
      <c r="C17" s="170"/>
      <c r="D17" s="188"/>
    </row>
    <row r="18" spans="1:4" x14ac:dyDescent="0.25">
      <c r="A18" s="15" t="s">
        <v>18</v>
      </c>
      <c r="B18" s="164" t="s">
        <v>368</v>
      </c>
      <c r="C18" s="165"/>
      <c r="D18" s="28">
        <f>+'[1]C 72.00.w 006'!F14</f>
        <v>0</v>
      </c>
    </row>
    <row r="19" spans="1:4" x14ac:dyDescent="0.25">
      <c r="A19" s="15" t="s">
        <v>24</v>
      </c>
      <c r="B19" s="164" t="s">
        <v>369</v>
      </c>
      <c r="C19" s="165"/>
      <c r="D19" s="27">
        <f>+SUM('[1]C 74.00.w 006'!L41:N41,'[1]C 75.00.w 006'!F15,'[1]C 75.00.w 006'!N15,'[1]C 75.00.w 006'!F24,'[1]C 75.00.w 006'!N24,'[1]C 75.00.w 006'!F33,'[1]C 75.00.w 006'!N33,'[1]C 75.00.w 006'!F42,'[1]C 75.00.w 006'!N42,'[1]C 75.00.w 006'!F51,'[1]C 75.00.w 006'!N51,'[1]C 75.00.w 006'!F60,'[1]C 75.00.w 006'!N60,'[1]C 75.00.w 006'!F69,'[1]C 75.00.w 006'!N69,'[1]C 75.00.w 006'!F78,'[1]C 75.00.w 006'!N78,'[1]C 72.00.w 006'!F27)</f>
        <v>0</v>
      </c>
    </row>
    <row r="20" spans="1:4" x14ac:dyDescent="0.25">
      <c r="A20" s="15" t="s">
        <v>26</v>
      </c>
      <c r="B20" s="164" t="s">
        <v>370</v>
      </c>
      <c r="C20" s="165"/>
      <c r="D20" s="27">
        <f>+SUM('[1]C 73.00.w 006'!E106,'[1]C 73.00.w 006'!E115,'[1]C 75.00.w 006'!D14,'[1]C 75.00.w 006'!L14)</f>
        <v>0</v>
      </c>
    </row>
    <row r="21" spans="1:4" x14ac:dyDescent="0.25">
      <c r="A21" s="15" t="s">
        <v>28</v>
      </c>
      <c r="B21" s="164" t="s">
        <v>371</v>
      </c>
      <c r="C21" s="165"/>
      <c r="D21" s="27">
        <f>+'[1]C 73.00.w 006'!C104</f>
        <v>0</v>
      </c>
    </row>
    <row r="22" spans="1:4" x14ac:dyDescent="0.25">
      <c r="A22" s="15" t="s">
        <v>30</v>
      </c>
      <c r="B22" s="164" t="s">
        <v>372</v>
      </c>
      <c r="C22" s="165"/>
      <c r="D22" s="28">
        <f>+'[1]C 74.00.w 006'!C39+'[1]C 74.00.w 006'!D39+'[1]C 74.00.w 006'!E39-'[1]C 74.00.w 006'!C48-'[1]C 74.00.w 006'!D48-'[1]C 74.00.w 006'!E48</f>
        <v>0</v>
      </c>
    </row>
    <row r="23" spans="1:4" x14ac:dyDescent="0.25">
      <c r="A23" s="15" t="s">
        <v>32</v>
      </c>
      <c r="B23" s="164" t="s">
        <v>373</v>
      </c>
      <c r="C23" s="165"/>
      <c r="D23" s="28">
        <f>D18-D19+D20-D21+D22</f>
        <v>0</v>
      </c>
    </row>
    <row r="24" spans="1:4" x14ac:dyDescent="0.25">
      <c r="A24" s="15">
        <v>100</v>
      </c>
      <c r="B24" s="164" t="s">
        <v>374</v>
      </c>
      <c r="C24" s="165"/>
      <c r="D24" s="27">
        <f>+'[1]C 72.00.w 006'!F29</f>
        <v>0</v>
      </c>
    </row>
    <row r="25" spans="1:4" x14ac:dyDescent="0.25">
      <c r="A25" s="15">
        <v>110</v>
      </c>
      <c r="B25" s="164" t="s">
        <v>375</v>
      </c>
      <c r="C25" s="165"/>
      <c r="D25" s="27">
        <f>+SUM('[1]C 74.00.w 006'!L42:M42,'[1]C 75.00.a '!F16,'[1]C 75.00.a '!N16,'[1]C 75.00.a '!F25,'[1]C 75.00.a '!N25,'[1]C 75.00.a '!F34,'[1]C 75.00.a '!N34,'[1]C 75.00.a '!F43,'[1]C 75.00.a '!N43,'[1]C 75.00.a '!F52,'[1]C 75.00.a '!N52,'[1]C 75.00.a '!F61,'[1]C 75.00.a '!N61,'[1]C 75.00.a '!F70,'[1]C 75.00.a '!N70,'[1]C 75.00.a '!F79,'[1]C 75.00.a '!N79,'[1]C 72.00.w 006'!F32)</f>
        <v>0</v>
      </c>
    </row>
    <row r="26" spans="1:4" x14ac:dyDescent="0.25">
      <c r="A26" s="15">
        <v>120</v>
      </c>
      <c r="B26" s="164" t="s">
        <v>376</v>
      </c>
      <c r="C26" s="165"/>
      <c r="D26" s="27">
        <f>+'[1]C 73.00.w 006'!E107+'[1]C 73.00.w 006'!E116+'[1]C 75.00.a '!D23+'[1]C 75.00.a '!L23</f>
        <v>0</v>
      </c>
    </row>
    <row r="27" spans="1:4" x14ac:dyDescent="0.25">
      <c r="A27" s="15">
        <v>130</v>
      </c>
      <c r="B27" s="164" t="s">
        <v>377</v>
      </c>
      <c r="C27" s="165"/>
      <c r="D27" s="27">
        <f>D24-D25+D26</f>
        <v>0</v>
      </c>
    </row>
    <row r="28" spans="1:4" x14ac:dyDescent="0.25">
      <c r="A28" s="15">
        <v>140</v>
      </c>
      <c r="B28" s="164" t="s">
        <v>378</v>
      </c>
      <c r="C28" s="165"/>
      <c r="D28" s="27">
        <f>MIN(D27,D23*(70/30))</f>
        <v>0</v>
      </c>
    </row>
    <row r="29" spans="1:4" x14ac:dyDescent="0.25">
      <c r="A29" s="15">
        <v>150</v>
      </c>
      <c r="B29" s="164" t="s">
        <v>379</v>
      </c>
      <c r="C29" s="165"/>
      <c r="D29" s="27">
        <f>D27-D28</f>
        <v>0</v>
      </c>
    </row>
    <row r="30" spans="1:4" x14ac:dyDescent="0.25">
      <c r="A30" s="15">
        <v>160</v>
      </c>
      <c r="B30" s="164" t="s">
        <v>380</v>
      </c>
      <c r="C30" s="165"/>
      <c r="D30" s="28">
        <f>+'[1]C 72.00.w 006'!F34</f>
        <v>0</v>
      </c>
    </row>
    <row r="31" spans="1:4" x14ac:dyDescent="0.25">
      <c r="A31" s="15">
        <v>170</v>
      </c>
      <c r="B31" s="164" t="s">
        <v>381</v>
      </c>
      <c r="C31" s="165"/>
      <c r="D31" s="28">
        <f>+SUM('[1]C 74.00.w 006'!L43:M43,'[1]C 75.00.a '!F17,'[1]C 75.00.a '!N17,'[1]C 75.00.a '!F26,'[1]C 75.00.a '!N26,'[1]C 75.00.a '!F35,'[1]C 75.00.a '!N35,'[1]C 75.00.a '!F44,'[1]C 75.00.a '!N44,'[1]C 75.00.a '!F53,'[1]C 75.00.a '!N53,'[1]C 75.00.a '!F62,'[1]C 75.00.a '!N62,'[1]C 75.00.a '!F71,'[1]C 75.00.a '!N71,'[1]C 75.00.a '!F80,'[1]C 75.00.a '!N80,'[1]C 72.00.w 006'!F41)</f>
        <v>0</v>
      </c>
    </row>
    <row r="32" spans="1:4" x14ac:dyDescent="0.25">
      <c r="A32" s="15">
        <v>180</v>
      </c>
      <c r="B32" s="164" t="s">
        <v>382</v>
      </c>
      <c r="C32" s="165"/>
      <c r="D32" s="27">
        <f>+'[1]C 73.00.w 006'!E107+'[1]C 73.00.w 006'!E115+'[1]C 75.00.a '!D32+'[1]C 75.00.a '!L32</f>
        <v>0</v>
      </c>
    </row>
    <row r="33" spans="1:4" x14ac:dyDescent="0.25">
      <c r="A33" s="15">
        <v>190</v>
      </c>
      <c r="B33" s="164" t="s">
        <v>383</v>
      </c>
      <c r="C33" s="165"/>
      <c r="D33" s="27">
        <f>D30-D31+D32</f>
        <v>0</v>
      </c>
    </row>
    <row r="34" spans="1:4" x14ac:dyDescent="0.25">
      <c r="A34" s="15">
        <v>200</v>
      </c>
      <c r="B34" s="164" t="s">
        <v>384</v>
      </c>
      <c r="C34" s="165"/>
      <c r="D34" s="27">
        <f>MIN(D33,(D23+D28)*40/60,MAX(D23*(70/30)-D28,0))</f>
        <v>0</v>
      </c>
    </row>
    <row r="35" spans="1:4" x14ac:dyDescent="0.25">
      <c r="A35" s="15">
        <v>210</v>
      </c>
      <c r="B35" s="164" t="s">
        <v>385</v>
      </c>
      <c r="C35" s="165"/>
      <c r="D35" s="27">
        <f>D33-D34</f>
        <v>0</v>
      </c>
    </row>
    <row r="36" spans="1:4" x14ac:dyDescent="0.25">
      <c r="A36" s="15">
        <v>220</v>
      </c>
      <c r="B36" s="164" t="s">
        <v>386</v>
      </c>
      <c r="C36" s="165"/>
      <c r="D36" s="28">
        <f>+'[1]C 72.00.w 006'!F42</f>
        <v>0</v>
      </c>
    </row>
    <row r="37" spans="1:4" x14ac:dyDescent="0.25">
      <c r="A37" s="15">
        <v>230</v>
      </c>
      <c r="B37" s="164" t="s">
        <v>387</v>
      </c>
      <c r="C37" s="165"/>
      <c r="D37" s="27">
        <f>+SUM('[1]C 75.00.a '!F18:F21,'[1]C 75.00.a '!N18:N21,'[1]C 75.00.a '!F27:F30,'[1]C 75.00.a '!N27:N30,'[1]C 75.00.a '!F36:F39,'[1]C 75.00.a '!N36:N39,'[1]C 75.00.a '!F45:F48,'[1]C 75.00.a '!N45:N48,'[1]C 75.00.a '!F54:F57,'[1]C 75.00.a '!N54:N57,'[1]C 75.00.a '!F63:F66,'[1]C 75.00.a '!N63:N66,'[1]C 75.00.a '!F72:F75,'[1]C 75.00.a '!N72:N75,'[1]C 75.00.a '!F81:F84,'[1]C 75.00.a '!N81:N84,'[1]C 72.00.w 006'!F58)</f>
        <v>0</v>
      </c>
    </row>
    <row r="38" spans="1:4" x14ac:dyDescent="0.25">
      <c r="A38" s="15">
        <v>240</v>
      </c>
      <c r="B38" s="164" t="s">
        <v>388</v>
      </c>
      <c r="C38" s="165"/>
      <c r="D38" s="27">
        <f>+SUM('[1]C 73.00.w 006'!E109:E112,'[1]C 73.00.w 006'!E118:E121,'[1]C 75.00.a '!D41,'[1]C 75.00.a '!L41,'[1]C 75.00.a '!D50,'[1]C 75.00.a '!L50,'[1]C 75.00.a '!D59,'[1]C 75.00.a '!L59,'[1]C 75.00.a '!D68,'[1]C 75.00.a '!L68)</f>
        <v>0</v>
      </c>
    </row>
    <row r="39" spans="1:4" x14ac:dyDescent="0.25">
      <c r="A39" s="15">
        <v>250</v>
      </c>
      <c r="B39" s="164" t="s">
        <v>389</v>
      </c>
      <c r="C39" s="165"/>
      <c r="D39" s="28">
        <f>D36-D37+D38</f>
        <v>0</v>
      </c>
    </row>
    <row r="40" spans="1:4" x14ac:dyDescent="0.25">
      <c r="A40" s="15">
        <v>260</v>
      </c>
      <c r="B40" s="164" t="s">
        <v>390</v>
      </c>
      <c r="C40" s="165"/>
      <c r="D40" s="27">
        <f>MIN(D39,(D23+D28+D34)*15/85,MAX((D23+D28)*40/60-D34,0),MAX(D23*70/30-D28-D34,0))</f>
        <v>0</v>
      </c>
    </row>
    <row r="41" spans="1:4" x14ac:dyDescent="0.25">
      <c r="A41" s="15">
        <v>270</v>
      </c>
      <c r="B41" s="164" t="s">
        <v>391</v>
      </c>
      <c r="C41" s="165"/>
      <c r="D41" s="27">
        <f>D39-D40</f>
        <v>0</v>
      </c>
    </row>
    <row r="42" spans="1:4" x14ac:dyDescent="0.25">
      <c r="A42" s="15">
        <v>280</v>
      </c>
      <c r="B42" s="164" t="s">
        <v>392</v>
      </c>
      <c r="C42" s="165"/>
      <c r="D42" s="27">
        <f>(D23+D27+D33+D39)-MIN(D23+D27+D33+D39,100/30*D23,100/60*(D23+D27),100/85*(D23+D27+D33))</f>
        <v>0</v>
      </c>
    </row>
    <row r="43" spans="1:4" x14ac:dyDescent="0.25">
      <c r="A43" s="15">
        <v>290</v>
      </c>
      <c r="B43" s="164" t="s">
        <v>364</v>
      </c>
      <c r="C43" s="165"/>
      <c r="D43" s="27">
        <f>(D18+D24+D30+D36)-MIN(D18+D24+D30+D36,D42)</f>
        <v>0</v>
      </c>
    </row>
    <row r="44" spans="1:4" x14ac:dyDescent="0.25">
      <c r="A44" s="169" t="s">
        <v>393</v>
      </c>
      <c r="B44" s="170"/>
      <c r="C44" s="170"/>
      <c r="D44" s="188"/>
    </row>
    <row r="45" spans="1:4" x14ac:dyDescent="0.25">
      <c r="A45" s="15">
        <v>300</v>
      </c>
      <c r="B45" s="164" t="s">
        <v>394</v>
      </c>
      <c r="C45" s="165"/>
      <c r="D45" s="28">
        <f>+'[1]C 73.00.w 006'!G13</f>
        <v>0</v>
      </c>
    </row>
    <row r="46" spans="1:4" x14ac:dyDescent="0.25">
      <c r="A46" s="15">
        <v>310</v>
      </c>
      <c r="B46" s="164" t="s">
        <v>395</v>
      </c>
      <c r="C46" s="165"/>
      <c r="D46" s="27">
        <f>+'[1]C 74.00.w 006'!Q13</f>
        <v>0</v>
      </c>
    </row>
    <row r="47" spans="1:4" x14ac:dyDescent="0.25">
      <c r="A47" s="15">
        <v>320</v>
      </c>
      <c r="B47" s="164" t="s">
        <v>396</v>
      </c>
      <c r="C47" s="165"/>
      <c r="D47" s="126">
        <f>+'[1]C 74.00.w 006'!P13</f>
        <v>0</v>
      </c>
    </row>
    <row r="48" spans="1:4" x14ac:dyDescent="0.25">
      <c r="A48" s="15">
        <v>330</v>
      </c>
      <c r="B48" s="164" t="s">
        <v>397</v>
      </c>
      <c r="C48" s="165"/>
      <c r="D48" s="28">
        <f>+'[1]C 74.00.w 006'!O13</f>
        <v>0</v>
      </c>
    </row>
    <row r="49" spans="1:4" x14ac:dyDescent="0.25">
      <c r="A49" s="15">
        <v>340</v>
      </c>
      <c r="B49" s="164" t="s">
        <v>398</v>
      </c>
      <c r="C49" s="165"/>
      <c r="D49" s="27">
        <f>MIN(D46,D45)</f>
        <v>0</v>
      </c>
    </row>
    <row r="50" spans="1:4" x14ac:dyDescent="0.25">
      <c r="A50" s="15">
        <v>350</v>
      </c>
      <c r="B50" s="164" t="s">
        <v>399</v>
      </c>
      <c r="C50" s="165"/>
      <c r="D50" s="126">
        <f>MIN(D47,0.9*MAX(D45-D46,0))</f>
        <v>0</v>
      </c>
    </row>
    <row r="51" spans="1:4" x14ac:dyDescent="0.25">
      <c r="A51" s="15">
        <v>360</v>
      </c>
      <c r="B51" s="164" t="s">
        <v>400</v>
      </c>
      <c r="C51" s="165"/>
      <c r="D51" s="27">
        <f>MIN(D48,0.75*MAX(D45-D46-D47/0.9,0))</f>
        <v>0</v>
      </c>
    </row>
    <row r="52" spans="1:4" x14ac:dyDescent="0.25">
      <c r="A52" s="15">
        <v>370</v>
      </c>
      <c r="B52" s="164" t="s">
        <v>401</v>
      </c>
      <c r="C52" s="165"/>
      <c r="D52" s="28">
        <f>D45-D49-D51</f>
        <v>0</v>
      </c>
    </row>
    <row r="53" spans="1:4" x14ac:dyDescent="0.25">
      <c r="A53" s="169" t="s">
        <v>402</v>
      </c>
      <c r="B53" s="170"/>
      <c r="C53" s="170"/>
      <c r="D53" s="188"/>
    </row>
    <row r="54" spans="1:4" x14ac:dyDescent="0.25">
      <c r="A54" s="15">
        <v>380</v>
      </c>
      <c r="B54" s="164" t="s">
        <v>403</v>
      </c>
      <c r="C54" s="165"/>
      <c r="D54" s="27"/>
    </row>
    <row r="56" spans="1:4" s="1" customFormat="1" ht="12.75" x14ac:dyDescent="0.2">
      <c r="B56" s="76" t="s">
        <v>87</v>
      </c>
      <c r="C56" s="147"/>
    </row>
    <row r="57" spans="1:4" s="1" customFormat="1" ht="12.75" x14ac:dyDescent="0.2">
      <c r="B57" s="77" t="s">
        <v>88</v>
      </c>
      <c r="C57" s="147"/>
    </row>
    <row r="58" spans="1:4" s="1" customFormat="1" ht="12.75" x14ac:dyDescent="0.2">
      <c r="B58" s="78"/>
    </row>
    <row r="59" spans="1:4" s="1" customFormat="1" ht="12.75" x14ac:dyDescent="0.2">
      <c r="B59" s="76" t="s">
        <v>87</v>
      </c>
      <c r="C59" s="147"/>
    </row>
    <row r="60" spans="1:4" s="1" customFormat="1" ht="12.75" x14ac:dyDescent="0.2">
      <c r="B60" s="79" t="s">
        <v>88</v>
      </c>
      <c r="C60" s="147"/>
    </row>
  </sheetData>
  <sheetProtection formatCells="0" formatColumns="0" formatRows="0" insertColumns="0" insertRows="0" insertHyperlinks="0" deleteColumns="0" deleteRows="0" sort="0" autoFilter="0" pivotTables="0"/>
  <mergeCells count="45">
    <mergeCell ref="B52:C52"/>
    <mergeCell ref="A53:D53"/>
    <mergeCell ref="B54:C54"/>
    <mergeCell ref="B46:C46"/>
    <mergeCell ref="B47:C47"/>
    <mergeCell ref="B48:C48"/>
    <mergeCell ref="B49:C49"/>
    <mergeCell ref="B50:C50"/>
    <mergeCell ref="B51:C51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4:D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A4:B4"/>
    <mergeCell ref="A10:C11"/>
    <mergeCell ref="A12:D12"/>
    <mergeCell ref="A13:D13"/>
    <mergeCell ref="B14:C14"/>
    <mergeCell ref="B15:C15"/>
    <mergeCell ref="B16:C16"/>
    <mergeCell ref="A17:D17"/>
    <mergeCell ref="B18:C18"/>
    <mergeCell ref="B19:C19"/>
    <mergeCell ref="B20:C20"/>
  </mergeCells>
  <hyperlinks>
    <hyperlink ref="C2" location="'Pregled obrazaca'!A1" display="Povratak na Pregled obrazaca"/>
  </hyperlinks>
  <pageMargins left="0.25" right="0.25" top="0.75" bottom="0.75" header="0.3" footer="0.3"/>
  <pageSetup paperSize="9" scale="62" fitToHeight="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zoomScale="80" zoomScaleNormal="80" workbookViewId="0">
      <selection activeCell="J41" sqref="J41"/>
    </sheetView>
  </sheetViews>
  <sheetFormatPr defaultColWidth="9.140625" defaultRowHeight="15" x14ac:dyDescent="0.25"/>
  <cols>
    <col min="1" max="1" width="8.42578125" style="149" customWidth="1"/>
    <col min="2" max="2" width="93.140625" style="149" customWidth="1"/>
    <col min="3" max="3" width="26.7109375" style="149" customWidth="1"/>
    <col min="4" max="4" width="19.140625" style="149" customWidth="1"/>
    <col min="5" max="16384" width="9.140625" style="149"/>
  </cols>
  <sheetData>
    <row r="1" spans="1:11" s="1" customFormat="1" ht="12.75" x14ac:dyDescent="0.2"/>
    <row r="2" spans="1:11" s="5" customFormat="1" x14ac:dyDescent="0.25">
      <c r="B2" s="2" t="s">
        <v>0</v>
      </c>
      <c r="C2" s="33" t="s">
        <v>1</v>
      </c>
      <c r="D2" s="4"/>
      <c r="E2" s="4"/>
      <c r="F2" s="4"/>
      <c r="G2" s="4"/>
      <c r="H2" s="4"/>
      <c r="J2" s="4"/>
      <c r="K2" s="4"/>
    </row>
    <row r="3" spans="1:11" s="1" customFormat="1" ht="12.75" x14ac:dyDescent="0.2"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1" s="5" customFormat="1" x14ac:dyDescent="0.25">
      <c r="A4" s="174" t="s">
        <v>404</v>
      </c>
      <c r="B4" s="176"/>
      <c r="C4" s="144" t="s">
        <v>405</v>
      </c>
      <c r="D4" s="144"/>
      <c r="E4" s="6"/>
      <c r="F4" s="7"/>
      <c r="G4" s="148"/>
      <c r="H4" s="148"/>
    </row>
    <row r="5" spans="1:11" s="1" customFormat="1" ht="12.75" x14ac:dyDescent="0.2">
      <c r="A5" s="8" t="s">
        <v>4</v>
      </c>
      <c r="B5" s="34"/>
      <c r="C5" s="9" t="s">
        <v>5</v>
      </c>
      <c r="D5" s="145"/>
      <c r="E5" s="10"/>
      <c r="F5" s="11"/>
      <c r="G5" s="147"/>
      <c r="H5" s="147"/>
    </row>
    <row r="6" spans="1:11" s="1" customFormat="1" ht="12.75" x14ac:dyDescent="0.2">
      <c r="A6" s="8" t="s">
        <v>6</v>
      </c>
      <c r="B6" s="34"/>
      <c r="C6" s="12" t="s">
        <v>7</v>
      </c>
      <c r="D6" s="145"/>
      <c r="E6" s="10"/>
      <c r="F6" s="11"/>
      <c r="G6" s="147"/>
      <c r="H6" s="147"/>
    </row>
    <row r="7" spans="1:11" s="1" customFormat="1" ht="12.75" x14ac:dyDescent="0.2">
      <c r="A7" s="8" t="s">
        <v>8</v>
      </c>
      <c r="B7" s="34"/>
      <c r="C7" s="12" t="s">
        <v>9</v>
      </c>
      <c r="D7" s="145"/>
      <c r="E7" s="10"/>
      <c r="F7" s="11"/>
      <c r="G7" s="147"/>
      <c r="H7" s="147"/>
    </row>
    <row r="8" spans="1:11" s="13" customFormat="1" x14ac:dyDescent="0.25">
      <c r="C8" s="12" t="s">
        <v>10</v>
      </c>
      <c r="D8" s="145"/>
    </row>
    <row r="9" spans="1:11" x14ac:dyDescent="0.25">
      <c r="A9" s="13" t="s">
        <v>98</v>
      </c>
    </row>
    <row r="10" spans="1:11" ht="69.95" customHeight="1" x14ac:dyDescent="0.25">
      <c r="A10" s="181" t="s">
        <v>406</v>
      </c>
      <c r="B10" s="182"/>
      <c r="C10" s="183"/>
      <c r="D10" s="146" t="s">
        <v>361</v>
      </c>
    </row>
    <row r="11" spans="1:11" ht="15.75" customHeight="1" x14ac:dyDescent="0.25">
      <c r="A11" s="184"/>
      <c r="B11" s="185"/>
      <c r="C11" s="186"/>
      <c r="D11" s="15" t="s">
        <v>16</v>
      </c>
    </row>
    <row r="12" spans="1:11" x14ac:dyDescent="0.25">
      <c r="A12" s="169" t="s">
        <v>362</v>
      </c>
      <c r="B12" s="170"/>
      <c r="C12" s="170"/>
      <c r="D12" s="188"/>
    </row>
    <row r="13" spans="1:11" x14ac:dyDescent="0.25">
      <c r="A13" s="169" t="s">
        <v>363</v>
      </c>
      <c r="B13" s="170"/>
      <c r="C13" s="170"/>
      <c r="D13" s="169"/>
    </row>
    <row r="14" spans="1:11" x14ac:dyDescent="0.25">
      <c r="A14" s="15" t="s">
        <v>16</v>
      </c>
      <c r="B14" s="164" t="s">
        <v>364</v>
      </c>
      <c r="C14" s="165"/>
      <c r="D14" s="28">
        <f>+D43</f>
        <v>0</v>
      </c>
    </row>
    <row r="15" spans="1:11" x14ac:dyDescent="0.25">
      <c r="A15" s="15" t="s">
        <v>20</v>
      </c>
      <c r="B15" s="164" t="s">
        <v>365</v>
      </c>
      <c r="C15" s="165"/>
      <c r="D15" s="28">
        <f>+D52</f>
        <v>0</v>
      </c>
    </row>
    <row r="16" spans="1:11" x14ac:dyDescent="0.25">
      <c r="A16" s="15" t="s">
        <v>17</v>
      </c>
      <c r="B16" s="164" t="s">
        <v>366</v>
      </c>
      <c r="C16" s="165"/>
      <c r="D16" s="92" t="str">
        <f>IF(D15&lt;&gt;0,D14/D15,"")</f>
        <v/>
      </c>
    </row>
    <row r="17" spans="1:4" x14ac:dyDescent="0.25">
      <c r="A17" s="169" t="s">
        <v>367</v>
      </c>
      <c r="B17" s="170"/>
      <c r="C17" s="170"/>
      <c r="D17" s="188"/>
    </row>
    <row r="18" spans="1:4" x14ac:dyDescent="0.25">
      <c r="A18" s="15" t="s">
        <v>18</v>
      </c>
      <c r="B18" s="164" t="s">
        <v>368</v>
      </c>
      <c r="C18" s="165"/>
      <c r="D18" s="28">
        <f>+'[1]C 72.00.w 007'!F14</f>
        <v>0</v>
      </c>
    </row>
    <row r="19" spans="1:4" x14ac:dyDescent="0.25">
      <c r="A19" s="15" t="s">
        <v>24</v>
      </c>
      <c r="B19" s="164" t="s">
        <v>369</v>
      </c>
      <c r="C19" s="165"/>
      <c r="D19" s="27">
        <f>+SUM('[1]C 74.00.w 007'!L41:N41,'[1]C 75.00.w 007'!F15,'[1]C 75.00.w 007'!N15,'[1]C 75.00.w 007'!F24,'[1]C 75.00.w 007'!N24,'[1]C 75.00.w 007'!F33,'[1]C 75.00.w 007'!N33,'[1]C 75.00.w 007'!F42,'[1]C 75.00.w 007'!N42,'[1]C 75.00.w 007'!F51,'[1]C 75.00.w 007'!N51,'[1]C 75.00.w 007'!F60,'[1]C 75.00.w 007'!N60,'[1]C 75.00.w 007'!F69,'[1]C 75.00.w 007'!N69,'[1]C 75.00.w 007'!F78,'[1]C 75.00.w 007'!N78,'[1]C 72.00.w 007'!F27)</f>
        <v>0</v>
      </c>
    </row>
    <row r="20" spans="1:4" x14ac:dyDescent="0.25">
      <c r="A20" s="15" t="s">
        <v>26</v>
      </c>
      <c r="B20" s="164" t="s">
        <v>370</v>
      </c>
      <c r="C20" s="165"/>
      <c r="D20" s="27">
        <f>+SUM('[1]C 73.00.w 007'!E106,'[1]C 73.00.w 007'!E115,'[1]C 75.00.w 007'!D14,'[1]C 75.00.w 007'!L14)</f>
        <v>0</v>
      </c>
    </row>
    <row r="21" spans="1:4" x14ac:dyDescent="0.25">
      <c r="A21" s="15" t="s">
        <v>28</v>
      </c>
      <c r="B21" s="164" t="s">
        <v>371</v>
      </c>
      <c r="C21" s="165"/>
      <c r="D21" s="27">
        <f>+'[1]C 73.00.w 007'!C104</f>
        <v>0</v>
      </c>
    </row>
    <row r="22" spans="1:4" x14ac:dyDescent="0.25">
      <c r="A22" s="15" t="s">
        <v>30</v>
      </c>
      <c r="B22" s="164" t="s">
        <v>372</v>
      </c>
      <c r="C22" s="165"/>
      <c r="D22" s="28">
        <f>+'[1]C 74.00.w 007'!C39+'[1]C 74.00.w 007'!D39+'[1]C 74.00.w 007'!E39-'[1]C 74.00.w 007'!C48-'[1]C 74.00.w 007'!D48-'[1]C 74.00.w 007'!E48</f>
        <v>0</v>
      </c>
    </row>
    <row r="23" spans="1:4" x14ac:dyDescent="0.25">
      <c r="A23" s="15" t="s">
        <v>32</v>
      </c>
      <c r="B23" s="164" t="s">
        <v>373</v>
      </c>
      <c r="C23" s="165"/>
      <c r="D23" s="28">
        <f>D18-D19+D20-D21+D22</f>
        <v>0</v>
      </c>
    </row>
    <row r="24" spans="1:4" x14ac:dyDescent="0.25">
      <c r="A24" s="15">
        <v>100</v>
      </c>
      <c r="B24" s="164" t="s">
        <v>374</v>
      </c>
      <c r="C24" s="165"/>
      <c r="D24" s="27">
        <f>+'[1]C 72.00.w 007'!F29</f>
        <v>0</v>
      </c>
    </row>
    <row r="25" spans="1:4" x14ac:dyDescent="0.25">
      <c r="A25" s="15">
        <v>110</v>
      </c>
      <c r="B25" s="164" t="s">
        <v>375</v>
      </c>
      <c r="C25" s="165"/>
      <c r="D25" s="27">
        <f>+SUM('[1]C 74.00.w 007'!L42:M42,'[1]C 75.00.a '!F16,'[1]C 75.00.a '!N16,'[1]C 75.00.a '!F25,'[1]C 75.00.a '!N25,'[1]C 75.00.a '!F34,'[1]C 75.00.a '!N34,'[1]C 75.00.a '!F43,'[1]C 75.00.a '!N43,'[1]C 75.00.a '!F52,'[1]C 75.00.a '!N52,'[1]C 75.00.a '!F61,'[1]C 75.00.a '!N61,'[1]C 75.00.a '!F70,'[1]C 75.00.a '!N70,'[1]C 75.00.a '!F79,'[1]C 75.00.a '!N79,'[1]C 72.00.w 007'!F32)</f>
        <v>0</v>
      </c>
    </row>
    <row r="26" spans="1:4" x14ac:dyDescent="0.25">
      <c r="A26" s="15">
        <v>120</v>
      </c>
      <c r="B26" s="164" t="s">
        <v>376</v>
      </c>
      <c r="C26" s="165"/>
      <c r="D26" s="27">
        <f>+'[1]C 73.00.w 007'!E107+'[1]C 73.00.w 007'!E116+'[1]C 75.00.a '!D23+'[1]C 75.00.a '!L23</f>
        <v>0</v>
      </c>
    </row>
    <row r="27" spans="1:4" x14ac:dyDescent="0.25">
      <c r="A27" s="15">
        <v>130</v>
      </c>
      <c r="B27" s="164" t="s">
        <v>377</v>
      </c>
      <c r="C27" s="165"/>
      <c r="D27" s="27">
        <f>D24-D25+D26</f>
        <v>0</v>
      </c>
    </row>
    <row r="28" spans="1:4" x14ac:dyDescent="0.25">
      <c r="A28" s="15">
        <v>140</v>
      </c>
      <c r="B28" s="164" t="s">
        <v>378</v>
      </c>
      <c r="C28" s="165"/>
      <c r="D28" s="27">
        <f>MIN(D27,D23*(70/30))</f>
        <v>0</v>
      </c>
    </row>
    <row r="29" spans="1:4" x14ac:dyDescent="0.25">
      <c r="A29" s="15">
        <v>150</v>
      </c>
      <c r="B29" s="164" t="s">
        <v>379</v>
      </c>
      <c r="C29" s="165"/>
      <c r="D29" s="27">
        <f>D27-D28</f>
        <v>0</v>
      </c>
    </row>
    <row r="30" spans="1:4" x14ac:dyDescent="0.25">
      <c r="A30" s="15">
        <v>160</v>
      </c>
      <c r="B30" s="164" t="s">
        <v>380</v>
      </c>
      <c r="C30" s="165"/>
      <c r="D30" s="28">
        <f>+'[1]C 72.00.w 007'!F34</f>
        <v>0</v>
      </c>
    </row>
    <row r="31" spans="1:4" x14ac:dyDescent="0.25">
      <c r="A31" s="15">
        <v>170</v>
      </c>
      <c r="B31" s="164" t="s">
        <v>381</v>
      </c>
      <c r="C31" s="165"/>
      <c r="D31" s="28">
        <f>+SUM('[1]C 74.00.w 007'!L43:M43,'[1]C 75.00.a '!F17,'[1]C 75.00.a '!N17,'[1]C 75.00.a '!F26,'[1]C 75.00.a '!N26,'[1]C 75.00.a '!F35,'[1]C 75.00.a '!N35,'[1]C 75.00.a '!F44,'[1]C 75.00.a '!N44,'[1]C 75.00.a '!F53,'[1]C 75.00.a '!N53,'[1]C 75.00.a '!F62,'[1]C 75.00.a '!N62,'[1]C 75.00.a '!F71,'[1]C 75.00.a '!N71,'[1]C 75.00.a '!F80,'[1]C 75.00.a '!N80,'[1]C 72.00.w 007'!F41)</f>
        <v>0</v>
      </c>
    </row>
    <row r="32" spans="1:4" x14ac:dyDescent="0.25">
      <c r="A32" s="15">
        <v>180</v>
      </c>
      <c r="B32" s="164" t="s">
        <v>382</v>
      </c>
      <c r="C32" s="165"/>
      <c r="D32" s="27">
        <f>+'[1]C 73.00.w 007'!E107+'[1]C 73.00.w 007'!E115+'[1]C 75.00.a '!D32+'[1]C 75.00.a '!L32</f>
        <v>0</v>
      </c>
    </row>
    <row r="33" spans="1:4" x14ac:dyDescent="0.25">
      <c r="A33" s="15">
        <v>190</v>
      </c>
      <c r="B33" s="164" t="s">
        <v>383</v>
      </c>
      <c r="C33" s="165"/>
      <c r="D33" s="27">
        <f>D30-D31+D32</f>
        <v>0</v>
      </c>
    </row>
    <row r="34" spans="1:4" x14ac:dyDescent="0.25">
      <c r="A34" s="15">
        <v>200</v>
      </c>
      <c r="B34" s="164" t="s">
        <v>384</v>
      </c>
      <c r="C34" s="165"/>
      <c r="D34" s="27">
        <f>MIN(D33,(D23+D28)*40/60,MAX(D23*(70/30)-D28,0))</f>
        <v>0</v>
      </c>
    </row>
    <row r="35" spans="1:4" x14ac:dyDescent="0.25">
      <c r="A35" s="15">
        <v>210</v>
      </c>
      <c r="B35" s="164" t="s">
        <v>385</v>
      </c>
      <c r="C35" s="165"/>
      <c r="D35" s="27">
        <f>D33-D34</f>
        <v>0</v>
      </c>
    </row>
    <row r="36" spans="1:4" x14ac:dyDescent="0.25">
      <c r="A36" s="15">
        <v>220</v>
      </c>
      <c r="B36" s="164" t="s">
        <v>386</v>
      </c>
      <c r="C36" s="165"/>
      <c r="D36" s="28">
        <f>+'[1]C 72.00.w 007'!F42</f>
        <v>0</v>
      </c>
    </row>
    <row r="37" spans="1:4" x14ac:dyDescent="0.25">
      <c r="A37" s="15">
        <v>230</v>
      </c>
      <c r="B37" s="164" t="s">
        <v>387</v>
      </c>
      <c r="C37" s="165"/>
      <c r="D37" s="27">
        <f>+SUM('[1]C 75.00.a '!F18:F21,'[1]C 75.00.a '!N18:N21,'[1]C 75.00.a '!F27:F30,'[1]C 75.00.a '!N27:N30,'[1]C 75.00.a '!F36:F39,'[1]C 75.00.a '!N36:N39,'[1]C 75.00.a '!F45:F48,'[1]C 75.00.a '!N45:N48,'[1]C 75.00.a '!F54:F57,'[1]C 75.00.a '!N54:N57,'[1]C 75.00.a '!F63:F66,'[1]C 75.00.a '!N63:N66,'[1]C 75.00.a '!F72:F75,'[1]C 75.00.a '!N72:N75,'[1]C 75.00.a '!F81:F84,'[1]C 75.00.a '!N81:N84,'[1]C 72.00.w 007'!F58)</f>
        <v>0</v>
      </c>
    </row>
    <row r="38" spans="1:4" x14ac:dyDescent="0.25">
      <c r="A38" s="15">
        <v>240</v>
      </c>
      <c r="B38" s="164" t="s">
        <v>388</v>
      </c>
      <c r="C38" s="165"/>
      <c r="D38" s="27">
        <f>+SUM('[1]C 73.00.w 007'!E109:E112,'[1]C 73.00.w 007'!E118:E121,'[1]C 75.00.a '!D41,'[1]C 75.00.a '!L41,'[1]C 75.00.a '!D50,'[1]C 75.00.a '!L50,'[1]C 75.00.a '!D59,'[1]C 75.00.a '!L59,'[1]C 75.00.a '!D68,'[1]C 75.00.a '!L68)</f>
        <v>0</v>
      </c>
    </row>
    <row r="39" spans="1:4" x14ac:dyDescent="0.25">
      <c r="A39" s="15">
        <v>250</v>
      </c>
      <c r="B39" s="164" t="s">
        <v>389</v>
      </c>
      <c r="C39" s="165"/>
      <c r="D39" s="28">
        <f>D36-D37+D38</f>
        <v>0</v>
      </c>
    </row>
    <row r="40" spans="1:4" x14ac:dyDescent="0.25">
      <c r="A40" s="15">
        <v>260</v>
      </c>
      <c r="B40" s="164" t="s">
        <v>390</v>
      </c>
      <c r="C40" s="165"/>
      <c r="D40" s="27">
        <f>MIN(D39,(D23+D28+D34)*15/85,MAX((D23+D28)*40/60-D34,0),MAX(D23*70/30-D28-D34,0))</f>
        <v>0</v>
      </c>
    </row>
    <row r="41" spans="1:4" x14ac:dyDescent="0.25">
      <c r="A41" s="15">
        <v>270</v>
      </c>
      <c r="B41" s="164" t="s">
        <v>391</v>
      </c>
      <c r="C41" s="165"/>
      <c r="D41" s="27">
        <f>D39-D40</f>
        <v>0</v>
      </c>
    </row>
    <row r="42" spans="1:4" x14ac:dyDescent="0.25">
      <c r="A42" s="15">
        <v>280</v>
      </c>
      <c r="B42" s="164" t="s">
        <v>392</v>
      </c>
      <c r="C42" s="165"/>
      <c r="D42" s="27">
        <f>(D23+D27+D33+D39)-MIN(D23+D27+D33+D39,100/30*D23,100/60*(D23+D27),100/85*(D23+D27+D33))</f>
        <v>0</v>
      </c>
    </row>
    <row r="43" spans="1:4" x14ac:dyDescent="0.25">
      <c r="A43" s="15">
        <v>290</v>
      </c>
      <c r="B43" s="164" t="s">
        <v>364</v>
      </c>
      <c r="C43" s="165"/>
      <c r="D43" s="27">
        <f>(D18+D24+D30+D36)-MIN(D18+D24+D30+D36,D42)</f>
        <v>0</v>
      </c>
    </row>
    <row r="44" spans="1:4" x14ac:dyDescent="0.25">
      <c r="A44" s="169" t="s">
        <v>393</v>
      </c>
      <c r="B44" s="170"/>
      <c r="C44" s="170"/>
      <c r="D44" s="188"/>
    </row>
    <row r="45" spans="1:4" x14ac:dyDescent="0.25">
      <c r="A45" s="15">
        <v>300</v>
      </c>
      <c r="B45" s="164" t="s">
        <v>394</v>
      </c>
      <c r="C45" s="165"/>
      <c r="D45" s="28">
        <f>+'[1]C 73.00.w 007'!G13</f>
        <v>0</v>
      </c>
    </row>
    <row r="46" spans="1:4" x14ac:dyDescent="0.25">
      <c r="A46" s="15">
        <v>310</v>
      </c>
      <c r="B46" s="164" t="s">
        <v>395</v>
      </c>
      <c r="C46" s="165"/>
      <c r="D46" s="27">
        <f>+'[1]C 74.00.w 007'!Q13</f>
        <v>0</v>
      </c>
    </row>
    <row r="47" spans="1:4" x14ac:dyDescent="0.25">
      <c r="A47" s="15">
        <v>320</v>
      </c>
      <c r="B47" s="164" t="s">
        <v>396</v>
      </c>
      <c r="C47" s="165"/>
      <c r="D47" s="126">
        <f>+'[1]C 74.00.w 007'!P13</f>
        <v>0</v>
      </c>
    </row>
    <row r="48" spans="1:4" x14ac:dyDescent="0.25">
      <c r="A48" s="15">
        <v>330</v>
      </c>
      <c r="B48" s="164" t="s">
        <v>397</v>
      </c>
      <c r="C48" s="165"/>
      <c r="D48" s="28">
        <f>+'[1]C 74.00.w 007'!O13</f>
        <v>0</v>
      </c>
    </row>
    <row r="49" spans="1:4" x14ac:dyDescent="0.25">
      <c r="A49" s="15">
        <v>340</v>
      </c>
      <c r="B49" s="164" t="s">
        <v>398</v>
      </c>
      <c r="C49" s="165"/>
      <c r="D49" s="27">
        <f>MIN(D46,D45)</f>
        <v>0</v>
      </c>
    </row>
    <row r="50" spans="1:4" x14ac:dyDescent="0.25">
      <c r="A50" s="15">
        <v>350</v>
      </c>
      <c r="B50" s="164" t="s">
        <v>399</v>
      </c>
      <c r="C50" s="165"/>
      <c r="D50" s="126">
        <f>MIN(D47,0.9*MAX(D45-D46,0))</f>
        <v>0</v>
      </c>
    </row>
    <row r="51" spans="1:4" x14ac:dyDescent="0.25">
      <c r="A51" s="15">
        <v>360</v>
      </c>
      <c r="B51" s="164" t="s">
        <v>400</v>
      </c>
      <c r="C51" s="165"/>
      <c r="D51" s="27">
        <f>MIN(D48,0.75*MAX(D45-D46-D47/0.9,0))</f>
        <v>0</v>
      </c>
    </row>
    <row r="52" spans="1:4" x14ac:dyDescent="0.25">
      <c r="A52" s="15">
        <v>370</v>
      </c>
      <c r="B52" s="164" t="s">
        <v>401</v>
      </c>
      <c r="C52" s="165"/>
      <c r="D52" s="28">
        <f>D45-D49-D51</f>
        <v>0</v>
      </c>
    </row>
    <row r="53" spans="1:4" x14ac:dyDescent="0.25">
      <c r="A53" s="169" t="s">
        <v>402</v>
      </c>
      <c r="B53" s="170"/>
      <c r="C53" s="170"/>
      <c r="D53" s="188"/>
    </row>
    <row r="54" spans="1:4" x14ac:dyDescent="0.25">
      <c r="A54" s="15">
        <v>380</v>
      </c>
      <c r="B54" s="164" t="s">
        <v>403</v>
      </c>
      <c r="C54" s="165"/>
      <c r="D54" s="27"/>
    </row>
    <row r="56" spans="1:4" s="1" customFormat="1" ht="12.75" x14ac:dyDescent="0.2">
      <c r="B56" s="76" t="s">
        <v>87</v>
      </c>
      <c r="C56" s="147"/>
    </row>
    <row r="57" spans="1:4" s="1" customFormat="1" ht="12.75" x14ac:dyDescent="0.2">
      <c r="B57" s="77" t="s">
        <v>88</v>
      </c>
      <c r="C57" s="147"/>
    </row>
    <row r="58" spans="1:4" s="1" customFormat="1" ht="12.75" x14ac:dyDescent="0.2">
      <c r="B58" s="78"/>
    </row>
    <row r="59" spans="1:4" s="1" customFormat="1" ht="12.75" x14ac:dyDescent="0.2">
      <c r="B59" s="76" t="s">
        <v>87</v>
      </c>
      <c r="C59" s="147"/>
    </row>
    <row r="60" spans="1:4" s="1" customFormat="1" ht="12.75" x14ac:dyDescent="0.2">
      <c r="B60" s="79" t="s">
        <v>88</v>
      </c>
      <c r="C60" s="147"/>
    </row>
  </sheetData>
  <sheetProtection formatCells="0" formatColumns="0" formatRows="0" insertColumns="0" insertRows="0" insertHyperlinks="0" deleteColumns="0" deleteRows="0" sort="0" autoFilter="0" pivotTables="0"/>
  <mergeCells count="45">
    <mergeCell ref="B52:C52"/>
    <mergeCell ref="A53:D53"/>
    <mergeCell ref="B54:C54"/>
    <mergeCell ref="B46:C46"/>
    <mergeCell ref="B47:C47"/>
    <mergeCell ref="B48:C48"/>
    <mergeCell ref="B49:C49"/>
    <mergeCell ref="B50:C50"/>
    <mergeCell ref="B51:C51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4:D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A4:B4"/>
    <mergeCell ref="A10:C11"/>
    <mergeCell ref="A12:D12"/>
    <mergeCell ref="A13:D13"/>
    <mergeCell ref="B14:C14"/>
    <mergeCell ref="B15:C15"/>
    <mergeCell ref="B16:C16"/>
    <mergeCell ref="A17:D17"/>
    <mergeCell ref="B18:C18"/>
    <mergeCell ref="B19:C19"/>
    <mergeCell ref="B20:C20"/>
  </mergeCells>
  <hyperlinks>
    <hyperlink ref="C2" location="'Pregled obrazaca'!A1" display="Povratak na Pregled obrazaca"/>
  </hyperlinks>
  <pageMargins left="0.25" right="0.25" top="0.75" bottom="0.75" header="0.3" footer="0.3"/>
  <pageSetup paperSize="9" scale="6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zoomScale="80" zoomScaleNormal="80" workbookViewId="0">
      <selection activeCell="B39" sqref="B39:C39"/>
    </sheetView>
  </sheetViews>
  <sheetFormatPr defaultColWidth="9.140625" defaultRowHeight="15" x14ac:dyDescent="0.25"/>
  <cols>
    <col min="1" max="1" width="8.7109375" style="91" customWidth="1"/>
    <col min="2" max="2" width="106.140625" style="91" customWidth="1"/>
    <col min="3" max="3" width="66" style="91" customWidth="1"/>
    <col min="4" max="4" width="12.7109375" style="91" customWidth="1"/>
    <col min="5" max="5" width="10.85546875" style="91" customWidth="1"/>
    <col min="6" max="6" width="11" style="91" customWidth="1"/>
    <col min="7" max="16384" width="9.140625" style="91"/>
  </cols>
  <sheetData>
    <row r="1" spans="1:10" x14ac:dyDescent="0.25">
      <c r="A1" s="1"/>
      <c r="B1" s="1"/>
      <c r="C1" s="1"/>
      <c r="D1" s="1"/>
    </row>
    <row r="2" spans="1:10" s="5" customFormat="1" x14ac:dyDescent="0.25">
      <c r="A2" s="1"/>
      <c r="B2" s="2" t="s">
        <v>0</v>
      </c>
      <c r="C2" s="2"/>
      <c r="D2" s="3" t="s">
        <v>1</v>
      </c>
      <c r="E2" s="4"/>
    </row>
    <row r="3" spans="1:10" s="5" customFormat="1" x14ac:dyDescent="0.25">
      <c r="A3" s="1"/>
      <c r="B3" s="1"/>
      <c r="C3" s="1"/>
      <c r="D3" s="1"/>
      <c r="E3" s="4"/>
    </row>
    <row r="4" spans="1:10" s="5" customFormat="1" x14ac:dyDescent="0.25">
      <c r="A4" s="174" t="s">
        <v>89</v>
      </c>
      <c r="B4" s="175"/>
      <c r="C4" s="176"/>
      <c r="D4" s="177" t="s">
        <v>90</v>
      </c>
      <c r="E4" s="177"/>
      <c r="F4" s="177"/>
      <c r="G4" s="6"/>
      <c r="H4" s="7"/>
      <c r="I4" s="82"/>
      <c r="J4" s="82"/>
    </row>
    <row r="5" spans="1:10" s="1" customFormat="1" ht="12.75" x14ac:dyDescent="0.2">
      <c r="A5" s="8" t="s">
        <v>4</v>
      </c>
      <c r="B5" s="178"/>
      <c r="C5" s="179"/>
      <c r="D5" s="9" t="s">
        <v>5</v>
      </c>
      <c r="E5" s="180"/>
      <c r="F5" s="180"/>
      <c r="G5" s="10"/>
      <c r="H5" s="11"/>
      <c r="I5" s="83"/>
      <c r="J5" s="83"/>
    </row>
    <row r="6" spans="1:10" s="1" customFormat="1" ht="12.75" x14ac:dyDescent="0.2">
      <c r="A6" s="8" t="s">
        <v>6</v>
      </c>
      <c r="B6" s="178"/>
      <c r="C6" s="179"/>
      <c r="D6" s="12" t="s">
        <v>7</v>
      </c>
      <c r="E6" s="180"/>
      <c r="F6" s="180"/>
      <c r="G6" s="10"/>
      <c r="H6" s="11"/>
      <c r="I6" s="83"/>
      <c r="J6" s="83"/>
    </row>
    <row r="7" spans="1:10" s="1" customFormat="1" ht="12.75" x14ac:dyDescent="0.2">
      <c r="A7" s="8" t="s">
        <v>8</v>
      </c>
      <c r="B7" s="178"/>
      <c r="C7" s="179"/>
      <c r="D7" s="12" t="s">
        <v>9</v>
      </c>
      <c r="E7" s="180"/>
      <c r="F7" s="180"/>
      <c r="G7" s="10"/>
      <c r="H7" s="11"/>
      <c r="I7" s="83"/>
      <c r="J7" s="83"/>
    </row>
    <row r="8" spans="1:10" s="13" customFormat="1" x14ac:dyDescent="0.25">
      <c r="D8" s="12" t="s">
        <v>10</v>
      </c>
      <c r="E8" s="178"/>
      <c r="F8" s="179"/>
    </row>
    <row r="9" spans="1:10" s="13" customFormat="1" x14ac:dyDescent="0.25">
      <c r="A9" s="13" t="s">
        <v>94</v>
      </c>
    </row>
    <row r="10" spans="1:10" ht="57" customHeight="1" x14ac:dyDescent="0.25">
      <c r="A10" s="181" t="s">
        <v>92</v>
      </c>
      <c r="B10" s="182"/>
      <c r="C10" s="183"/>
      <c r="D10" s="35" t="s">
        <v>13</v>
      </c>
      <c r="E10" s="35" t="s">
        <v>14</v>
      </c>
      <c r="F10" s="35" t="s">
        <v>15</v>
      </c>
    </row>
    <row r="11" spans="1:10" ht="15.75" customHeight="1" x14ac:dyDescent="0.25">
      <c r="A11" s="184"/>
      <c r="B11" s="185"/>
      <c r="C11" s="186"/>
      <c r="D11" s="15" t="s">
        <v>16</v>
      </c>
      <c r="E11" s="15" t="s">
        <v>17</v>
      </c>
      <c r="F11" s="15" t="s">
        <v>18</v>
      </c>
    </row>
    <row r="12" spans="1:10" x14ac:dyDescent="0.25">
      <c r="A12" s="15" t="s">
        <v>16</v>
      </c>
      <c r="B12" s="172" t="s">
        <v>19</v>
      </c>
      <c r="C12" s="189"/>
      <c r="D12" s="16">
        <f>SUM(D13,D33)</f>
        <v>0</v>
      </c>
      <c r="E12" s="17"/>
      <c r="F12" s="16">
        <f>SUM(F13,F33)</f>
        <v>0</v>
      </c>
    </row>
    <row r="13" spans="1:10" x14ac:dyDescent="0.25">
      <c r="A13" s="15" t="s">
        <v>20</v>
      </c>
      <c r="B13" s="172" t="s">
        <v>21</v>
      </c>
      <c r="C13" s="189"/>
      <c r="D13" s="16">
        <f>SUM(D14,D29)</f>
        <v>0</v>
      </c>
      <c r="E13" s="17"/>
      <c r="F13" s="16">
        <f>SUM(F14,F29)</f>
        <v>0</v>
      </c>
    </row>
    <row r="14" spans="1:10" x14ac:dyDescent="0.25">
      <c r="A14" s="15" t="s">
        <v>17</v>
      </c>
      <c r="B14" s="172" t="s">
        <v>22</v>
      </c>
      <c r="C14" s="189"/>
      <c r="D14" s="16">
        <f>SUM(D15:D25)</f>
        <v>0</v>
      </c>
      <c r="E14" s="17"/>
      <c r="F14" s="16">
        <f>SUM(F15:F25)</f>
        <v>0</v>
      </c>
    </row>
    <row r="15" spans="1:10" x14ac:dyDescent="0.25">
      <c r="A15" s="15" t="s">
        <v>18</v>
      </c>
      <c r="B15" s="164" t="s">
        <v>23</v>
      </c>
      <c r="C15" s="165"/>
      <c r="D15" s="19"/>
      <c r="E15" s="20">
        <v>1</v>
      </c>
      <c r="F15" s="19">
        <f>+D15*E15</f>
        <v>0</v>
      </c>
    </row>
    <row r="16" spans="1:10" x14ac:dyDescent="0.25">
      <c r="A16" s="15" t="s">
        <v>24</v>
      </c>
      <c r="B16" s="164" t="s">
        <v>25</v>
      </c>
      <c r="C16" s="165"/>
      <c r="D16" s="19"/>
      <c r="E16" s="20">
        <v>1</v>
      </c>
      <c r="F16" s="19">
        <f t="shared" ref="F16:F25" si="0">+D16*E16</f>
        <v>0</v>
      </c>
    </row>
    <row r="17" spans="1:6" x14ac:dyDescent="0.25">
      <c r="A17" s="15" t="s">
        <v>26</v>
      </c>
      <c r="B17" s="164" t="s">
        <v>27</v>
      </c>
      <c r="C17" s="165"/>
      <c r="D17" s="19"/>
      <c r="E17" s="20">
        <v>1</v>
      </c>
      <c r="F17" s="19">
        <f t="shared" si="0"/>
        <v>0</v>
      </c>
    </row>
    <row r="18" spans="1:6" x14ac:dyDescent="0.25">
      <c r="A18" s="15" t="s">
        <v>28</v>
      </c>
      <c r="B18" s="164" t="s">
        <v>29</v>
      </c>
      <c r="C18" s="165"/>
      <c r="D18" s="19"/>
      <c r="E18" s="20">
        <v>1</v>
      </c>
      <c r="F18" s="19">
        <f t="shared" si="0"/>
        <v>0</v>
      </c>
    </row>
    <row r="19" spans="1:6" x14ac:dyDescent="0.25">
      <c r="A19" s="15" t="s">
        <v>30</v>
      </c>
      <c r="B19" s="164" t="s">
        <v>31</v>
      </c>
      <c r="C19" s="165"/>
      <c r="D19" s="19"/>
      <c r="E19" s="20">
        <v>1</v>
      </c>
      <c r="F19" s="19">
        <f t="shared" si="0"/>
        <v>0</v>
      </c>
    </row>
    <row r="20" spans="1:6" x14ac:dyDescent="0.25">
      <c r="A20" s="15" t="s">
        <v>32</v>
      </c>
      <c r="B20" s="164" t="s">
        <v>33</v>
      </c>
      <c r="C20" s="165"/>
      <c r="D20" s="19"/>
      <c r="E20" s="20">
        <v>1</v>
      </c>
      <c r="F20" s="19">
        <f t="shared" si="0"/>
        <v>0</v>
      </c>
    </row>
    <row r="21" spans="1:6" x14ac:dyDescent="0.25">
      <c r="A21" s="15">
        <v>100</v>
      </c>
      <c r="B21" s="164" t="s">
        <v>34</v>
      </c>
      <c r="C21" s="165"/>
      <c r="D21" s="19"/>
      <c r="E21" s="20">
        <v>1</v>
      </c>
      <c r="F21" s="19">
        <f t="shared" si="0"/>
        <v>0</v>
      </c>
    </row>
    <row r="22" spans="1:6" x14ac:dyDescent="0.25">
      <c r="A22" s="15">
        <v>110</v>
      </c>
      <c r="B22" s="164" t="s">
        <v>35</v>
      </c>
      <c r="C22" s="165"/>
      <c r="D22" s="19"/>
      <c r="E22" s="20">
        <v>1</v>
      </c>
      <c r="F22" s="19">
        <f>+D22*E22</f>
        <v>0</v>
      </c>
    </row>
    <row r="23" spans="1:6" x14ac:dyDescent="0.25">
      <c r="A23" s="15">
        <v>120</v>
      </c>
      <c r="B23" s="164" t="s">
        <v>36</v>
      </c>
      <c r="C23" s="165"/>
      <c r="D23" s="19"/>
      <c r="E23" s="20">
        <v>1</v>
      </c>
      <c r="F23" s="19">
        <f t="shared" si="0"/>
        <v>0</v>
      </c>
    </row>
    <row r="24" spans="1:6" x14ac:dyDescent="0.25">
      <c r="A24" s="15">
        <v>130</v>
      </c>
      <c r="B24" s="164" t="s">
        <v>37</v>
      </c>
      <c r="C24" s="165"/>
      <c r="D24" s="19"/>
      <c r="E24" s="20">
        <v>1</v>
      </c>
      <c r="F24" s="19">
        <f t="shared" si="0"/>
        <v>0</v>
      </c>
    </row>
    <row r="25" spans="1:6" x14ac:dyDescent="0.25">
      <c r="A25" s="15">
        <v>140</v>
      </c>
      <c r="B25" s="164" t="s">
        <v>38</v>
      </c>
      <c r="C25" s="165"/>
      <c r="D25" s="19"/>
      <c r="E25" s="20">
        <v>0.95</v>
      </c>
      <c r="F25" s="19">
        <f t="shared" si="0"/>
        <v>0</v>
      </c>
    </row>
    <row r="26" spans="1:6" x14ac:dyDescent="0.25">
      <c r="A26" s="15">
        <v>150</v>
      </c>
      <c r="B26" s="164" t="s">
        <v>39</v>
      </c>
      <c r="C26" s="165"/>
      <c r="D26" s="17"/>
      <c r="E26" s="17"/>
      <c r="F26" s="17"/>
    </row>
    <row r="27" spans="1:6" x14ac:dyDescent="0.25">
      <c r="A27" s="15">
        <v>160</v>
      </c>
      <c r="B27" s="164" t="s">
        <v>40</v>
      </c>
      <c r="C27" s="165"/>
      <c r="D27" s="17"/>
      <c r="E27" s="17"/>
      <c r="F27" s="17"/>
    </row>
    <row r="28" spans="1:6" x14ac:dyDescent="0.25">
      <c r="A28" s="15">
        <v>170</v>
      </c>
      <c r="B28" s="164" t="s">
        <v>41</v>
      </c>
      <c r="C28" s="165"/>
      <c r="D28" s="17"/>
      <c r="E28" s="17"/>
      <c r="F28" s="17"/>
    </row>
    <row r="29" spans="1:6" x14ac:dyDescent="0.25">
      <c r="A29" s="15">
        <v>180</v>
      </c>
      <c r="B29" s="172" t="s">
        <v>42</v>
      </c>
      <c r="C29" s="189"/>
      <c r="D29" s="21">
        <f>SUM(D30:D31)</f>
        <v>0</v>
      </c>
      <c r="E29" s="17"/>
      <c r="F29" s="21">
        <f>SUM(F30:F31)</f>
        <v>0</v>
      </c>
    </row>
    <row r="30" spans="1:6" x14ac:dyDescent="0.25">
      <c r="A30" s="15">
        <v>190</v>
      </c>
      <c r="B30" s="164" t="s">
        <v>43</v>
      </c>
      <c r="C30" s="165"/>
      <c r="D30" s="22"/>
      <c r="E30" s="22">
        <v>0.93</v>
      </c>
      <c r="F30" s="19">
        <f>+D30*E30</f>
        <v>0</v>
      </c>
    </row>
    <row r="31" spans="1:6" x14ac:dyDescent="0.25">
      <c r="A31" s="15">
        <v>200</v>
      </c>
      <c r="B31" s="164" t="s">
        <v>44</v>
      </c>
      <c r="C31" s="165"/>
      <c r="D31" s="22"/>
      <c r="E31" s="22">
        <v>0.88</v>
      </c>
      <c r="F31" s="19">
        <f t="shared" ref="F31" si="1">+D31*E31</f>
        <v>0</v>
      </c>
    </row>
    <row r="32" spans="1:6" x14ac:dyDescent="0.25">
      <c r="A32" s="15">
        <v>210</v>
      </c>
      <c r="B32" s="164" t="s">
        <v>45</v>
      </c>
      <c r="C32" s="165"/>
      <c r="D32" s="17"/>
      <c r="E32" s="17"/>
      <c r="F32" s="17"/>
    </row>
    <row r="33" spans="1:6" x14ac:dyDescent="0.25">
      <c r="A33" s="15">
        <v>220</v>
      </c>
      <c r="B33" s="172" t="s">
        <v>46</v>
      </c>
      <c r="C33" s="189"/>
      <c r="D33" s="21">
        <f>SUM(D34,D42)</f>
        <v>0</v>
      </c>
      <c r="E33" s="17"/>
      <c r="F33" s="23">
        <f>SUM(F34,F42)</f>
        <v>0</v>
      </c>
    </row>
    <row r="34" spans="1:6" x14ac:dyDescent="0.25">
      <c r="A34" s="15">
        <v>230</v>
      </c>
      <c r="B34" s="172" t="s">
        <v>47</v>
      </c>
      <c r="C34" s="189"/>
      <c r="D34" s="21">
        <f>SUM(D35:D40)</f>
        <v>0</v>
      </c>
      <c r="E34" s="17"/>
      <c r="F34" s="21">
        <f>SUM(F35:F40)</f>
        <v>0</v>
      </c>
    </row>
    <row r="35" spans="1:6" x14ac:dyDescent="0.25">
      <c r="A35" s="15">
        <v>240</v>
      </c>
      <c r="B35" s="164" t="s">
        <v>48</v>
      </c>
      <c r="C35" s="165"/>
      <c r="D35" s="22"/>
      <c r="E35" s="24">
        <v>0.85</v>
      </c>
      <c r="F35" s="19">
        <f t="shared" ref="F35:F40" si="2">+D35*E35</f>
        <v>0</v>
      </c>
    </row>
    <row r="36" spans="1:6" x14ac:dyDescent="0.25">
      <c r="A36" s="15">
        <v>250</v>
      </c>
      <c r="B36" s="164" t="s">
        <v>49</v>
      </c>
      <c r="C36" s="165"/>
      <c r="D36" s="22"/>
      <c r="E36" s="24">
        <v>0.85</v>
      </c>
      <c r="F36" s="19">
        <f t="shared" si="2"/>
        <v>0</v>
      </c>
    </row>
    <row r="37" spans="1:6" x14ac:dyDescent="0.25">
      <c r="A37" s="15">
        <v>260</v>
      </c>
      <c r="B37" s="164" t="s">
        <v>50</v>
      </c>
      <c r="C37" s="165"/>
      <c r="D37" s="22"/>
      <c r="E37" s="24">
        <v>0.85</v>
      </c>
      <c r="F37" s="19">
        <f t="shared" si="2"/>
        <v>0</v>
      </c>
    </row>
    <row r="38" spans="1:6" x14ac:dyDescent="0.25">
      <c r="A38" s="15">
        <v>270</v>
      </c>
      <c r="B38" s="164" t="s">
        <v>51</v>
      </c>
      <c r="C38" s="165"/>
      <c r="D38" s="22"/>
      <c r="E38" s="24">
        <v>0.85</v>
      </c>
      <c r="F38" s="19">
        <f t="shared" si="2"/>
        <v>0</v>
      </c>
    </row>
    <row r="39" spans="1:6" x14ac:dyDescent="0.25">
      <c r="A39" s="15">
        <v>280</v>
      </c>
      <c r="B39" s="164" t="s">
        <v>52</v>
      </c>
      <c r="C39" s="165"/>
      <c r="D39" s="22"/>
      <c r="E39" s="24">
        <v>0.85</v>
      </c>
      <c r="F39" s="19">
        <f t="shared" si="2"/>
        <v>0</v>
      </c>
    </row>
    <row r="40" spans="1:6" x14ac:dyDescent="0.25">
      <c r="A40" s="15">
        <v>290</v>
      </c>
      <c r="B40" s="164" t="s">
        <v>53</v>
      </c>
      <c r="C40" s="165"/>
      <c r="D40" s="22"/>
      <c r="E40" s="24">
        <v>0.8</v>
      </c>
      <c r="F40" s="19">
        <f t="shared" si="2"/>
        <v>0</v>
      </c>
    </row>
    <row r="41" spans="1:6" x14ac:dyDescent="0.25">
      <c r="A41" s="15">
        <v>300</v>
      </c>
      <c r="B41" s="164" t="s">
        <v>54</v>
      </c>
      <c r="C41" s="165"/>
      <c r="D41" s="17"/>
      <c r="E41" s="17"/>
      <c r="F41" s="17"/>
    </row>
    <row r="42" spans="1:6" x14ac:dyDescent="0.25">
      <c r="A42" s="15">
        <v>310</v>
      </c>
      <c r="B42" s="172" t="s">
        <v>55</v>
      </c>
      <c r="C42" s="189"/>
      <c r="D42" s="25">
        <f>+D45+D47+D48+D49+D50+D55</f>
        <v>0</v>
      </c>
      <c r="E42" s="17"/>
      <c r="F42" s="25">
        <f>+F45+F47+F48+F49+F50+F55</f>
        <v>0</v>
      </c>
    </row>
    <row r="43" spans="1:6" x14ac:dyDescent="0.25">
      <c r="A43" s="15">
        <v>320</v>
      </c>
      <c r="B43" s="164" t="s">
        <v>56</v>
      </c>
      <c r="C43" s="165"/>
      <c r="D43" s="153">
        <f>(D18+D24+D30+D36)-MIN(D18+D24+D30+D36,D42)</f>
        <v>0</v>
      </c>
      <c r="E43" s="17"/>
      <c r="F43" s="17"/>
    </row>
    <row r="44" spans="1:6" x14ac:dyDescent="0.25">
      <c r="A44" s="15">
        <v>330</v>
      </c>
      <c r="B44" s="164" t="s">
        <v>57</v>
      </c>
      <c r="C44" s="165"/>
      <c r="D44" s="17"/>
      <c r="E44" s="17"/>
      <c r="F44" s="17"/>
    </row>
    <row r="45" spans="1:6" x14ac:dyDescent="0.25">
      <c r="A45" s="15">
        <v>340</v>
      </c>
      <c r="B45" s="164" t="s">
        <v>58</v>
      </c>
      <c r="C45" s="165"/>
      <c r="D45" s="22"/>
      <c r="E45" s="24">
        <v>0.7</v>
      </c>
      <c r="F45" s="19">
        <f t="shared" ref="F45:F50" si="3">+D45*E45</f>
        <v>0</v>
      </c>
    </row>
    <row r="46" spans="1:6" x14ac:dyDescent="0.25">
      <c r="A46" s="15">
        <v>350</v>
      </c>
      <c r="B46" s="164" t="s">
        <v>59</v>
      </c>
      <c r="C46" s="165"/>
      <c r="D46" s="17"/>
      <c r="E46" s="17"/>
      <c r="F46" s="17"/>
    </row>
    <row r="47" spans="1:6" x14ac:dyDescent="0.25">
      <c r="A47" s="15">
        <v>360</v>
      </c>
      <c r="B47" s="164" t="s">
        <v>60</v>
      </c>
      <c r="C47" s="165"/>
      <c r="D47" s="19"/>
      <c r="E47" s="24">
        <v>0.5</v>
      </c>
      <c r="F47" s="19">
        <f t="shared" si="3"/>
        <v>0</v>
      </c>
    </row>
    <row r="48" spans="1:6" x14ac:dyDescent="0.25">
      <c r="A48" s="15">
        <v>370</v>
      </c>
      <c r="B48" s="164" t="s">
        <v>61</v>
      </c>
      <c r="C48" s="165"/>
      <c r="D48" s="22"/>
      <c r="E48" s="24">
        <v>0.5</v>
      </c>
      <c r="F48" s="19">
        <f t="shared" si="3"/>
        <v>0</v>
      </c>
    </row>
    <row r="49" spans="1:6" x14ac:dyDescent="0.25">
      <c r="A49" s="15">
        <v>380</v>
      </c>
      <c r="B49" s="164" t="s">
        <v>62</v>
      </c>
      <c r="C49" s="165"/>
      <c r="D49" s="22"/>
      <c r="E49" s="24">
        <v>0.5</v>
      </c>
      <c r="F49" s="19">
        <f t="shared" si="3"/>
        <v>0</v>
      </c>
    </row>
    <row r="50" spans="1:6" x14ac:dyDescent="0.25">
      <c r="A50" s="15">
        <v>390</v>
      </c>
      <c r="B50" s="164" t="s">
        <v>63</v>
      </c>
      <c r="C50" s="165"/>
      <c r="D50" s="22"/>
      <c r="E50" s="24">
        <v>0.5</v>
      </c>
      <c r="F50" s="19">
        <f t="shared" si="3"/>
        <v>0</v>
      </c>
    </row>
    <row r="51" spans="1:6" x14ac:dyDescent="0.25">
      <c r="A51" s="15">
        <v>400</v>
      </c>
      <c r="B51" s="164" t="s">
        <v>64</v>
      </c>
      <c r="C51" s="165"/>
      <c r="D51" s="17"/>
      <c r="E51" s="17"/>
      <c r="F51" s="17"/>
    </row>
    <row r="52" spans="1:6" x14ac:dyDescent="0.25">
      <c r="A52" s="15">
        <v>410</v>
      </c>
      <c r="B52" s="164" t="s">
        <v>65</v>
      </c>
      <c r="C52" s="165"/>
      <c r="D52" s="17"/>
      <c r="E52" s="17"/>
      <c r="F52" s="17"/>
    </row>
    <row r="53" spans="1:6" x14ac:dyDescent="0.25">
      <c r="A53" s="15">
        <v>420</v>
      </c>
      <c r="B53" s="164" t="s">
        <v>66</v>
      </c>
      <c r="C53" s="165"/>
      <c r="D53" s="17"/>
      <c r="E53" s="17"/>
      <c r="F53" s="17"/>
    </row>
    <row r="54" spans="1:6" x14ac:dyDescent="0.25">
      <c r="A54" s="15">
        <v>430</v>
      </c>
      <c r="B54" s="164" t="s">
        <v>67</v>
      </c>
      <c r="C54" s="165"/>
      <c r="D54" s="17"/>
      <c r="E54" s="17"/>
      <c r="F54" s="17"/>
    </row>
    <row r="55" spans="1:6" ht="30" customHeight="1" x14ac:dyDescent="0.25">
      <c r="A55" s="15">
        <v>440</v>
      </c>
      <c r="B55" s="167" t="s">
        <v>68</v>
      </c>
      <c r="C55" s="187"/>
      <c r="D55" s="22"/>
      <c r="E55" s="22">
        <v>0.45</v>
      </c>
      <c r="F55" s="19">
        <f t="shared" ref="F55" si="4">+D55*E55</f>
        <v>0</v>
      </c>
    </row>
    <row r="56" spans="1:6" x14ac:dyDescent="0.25">
      <c r="A56" s="15">
        <v>450</v>
      </c>
      <c r="B56" s="164" t="s">
        <v>69</v>
      </c>
      <c r="C56" s="165"/>
      <c r="D56" s="17"/>
      <c r="E56" s="17"/>
      <c r="F56" s="17"/>
    </row>
    <row r="57" spans="1:6" x14ac:dyDescent="0.25">
      <c r="A57" s="15">
        <v>460</v>
      </c>
      <c r="B57" s="164" t="s">
        <v>70</v>
      </c>
      <c r="C57" s="165"/>
      <c r="D57" s="17"/>
      <c r="E57" s="17"/>
      <c r="F57" s="17"/>
    </row>
    <row r="58" spans="1:6" x14ac:dyDescent="0.25">
      <c r="A58" s="15">
        <v>470</v>
      </c>
      <c r="B58" s="164" t="s">
        <v>71</v>
      </c>
      <c r="C58" s="165"/>
      <c r="D58" s="17"/>
      <c r="E58" s="17"/>
      <c r="F58" s="17"/>
    </row>
    <row r="59" spans="1:6" x14ac:dyDescent="0.25">
      <c r="A59" s="169" t="s">
        <v>72</v>
      </c>
      <c r="B59" s="170"/>
      <c r="C59" s="170"/>
      <c r="D59" s="188"/>
      <c r="E59" s="188"/>
      <c r="F59" s="188"/>
    </row>
    <row r="60" spans="1:6" x14ac:dyDescent="0.25">
      <c r="A60" s="15">
        <v>480</v>
      </c>
      <c r="B60" s="164" t="s">
        <v>73</v>
      </c>
      <c r="C60" s="165"/>
      <c r="D60" s="26"/>
      <c r="E60" s="26"/>
      <c r="F60" s="26"/>
    </row>
    <row r="61" spans="1:6" x14ac:dyDescent="0.25">
      <c r="A61" s="15">
        <v>490</v>
      </c>
      <c r="B61" s="164" t="s">
        <v>74</v>
      </c>
      <c r="C61" s="165"/>
      <c r="D61" s="26"/>
      <c r="E61" s="26"/>
      <c r="F61" s="26"/>
    </row>
    <row r="62" spans="1:6" x14ac:dyDescent="0.25">
      <c r="A62" s="15">
        <v>500</v>
      </c>
      <c r="B62" s="164" t="s">
        <v>75</v>
      </c>
      <c r="C62" s="165"/>
      <c r="D62" s="26"/>
      <c r="E62" s="26"/>
      <c r="F62" s="26"/>
    </row>
    <row r="63" spans="1:6" x14ac:dyDescent="0.25">
      <c r="A63" s="15">
        <v>510</v>
      </c>
      <c r="B63" s="164" t="s">
        <v>76</v>
      </c>
      <c r="C63" s="165"/>
      <c r="D63" s="26"/>
      <c r="E63" s="26"/>
      <c r="F63" s="26"/>
    </row>
    <row r="64" spans="1:6" x14ac:dyDescent="0.25">
      <c r="A64" s="15">
        <v>520</v>
      </c>
      <c r="B64" s="164" t="s">
        <v>77</v>
      </c>
      <c r="C64" s="165"/>
      <c r="D64" s="116"/>
      <c r="E64" s="26"/>
      <c r="F64" s="26"/>
    </row>
    <row r="65" spans="1:8" x14ac:dyDescent="0.25">
      <c r="A65" s="15">
        <v>530</v>
      </c>
      <c r="B65" s="164" t="s">
        <v>78</v>
      </c>
      <c r="C65" s="165"/>
      <c r="D65" s="27"/>
      <c r="E65" s="26"/>
      <c r="F65" s="26"/>
    </row>
    <row r="66" spans="1:8" x14ac:dyDescent="0.25">
      <c r="A66" s="15">
        <v>540</v>
      </c>
      <c r="B66" s="164" t="s">
        <v>79</v>
      </c>
      <c r="C66" s="165"/>
      <c r="D66" s="27"/>
      <c r="E66" s="26"/>
      <c r="F66" s="26"/>
    </row>
    <row r="67" spans="1:8" x14ac:dyDescent="0.25">
      <c r="A67" s="15">
        <v>550</v>
      </c>
      <c r="B67" s="164" t="s">
        <v>80</v>
      </c>
      <c r="C67" s="165"/>
      <c r="D67" s="26"/>
      <c r="E67" s="26"/>
      <c r="F67" s="26"/>
    </row>
    <row r="68" spans="1:8" x14ac:dyDescent="0.25">
      <c r="A68" s="15">
        <v>560</v>
      </c>
      <c r="B68" s="164" t="s">
        <v>81</v>
      </c>
      <c r="C68" s="165"/>
      <c r="D68" s="26"/>
      <c r="E68" s="26"/>
      <c r="F68" s="26"/>
    </row>
    <row r="69" spans="1:8" x14ac:dyDescent="0.25">
      <c r="A69" s="15">
        <v>570</v>
      </c>
      <c r="B69" s="164" t="s">
        <v>82</v>
      </c>
      <c r="C69" s="165"/>
      <c r="D69" s="26"/>
      <c r="E69" s="26"/>
      <c r="F69" s="26"/>
    </row>
    <row r="70" spans="1:8" x14ac:dyDescent="0.25">
      <c r="A70" s="15">
        <v>580</v>
      </c>
      <c r="B70" s="164" t="s">
        <v>83</v>
      </c>
      <c r="C70" s="165"/>
      <c r="D70" s="27"/>
      <c r="E70" s="26"/>
      <c r="F70" s="26"/>
    </row>
    <row r="71" spans="1:8" x14ac:dyDescent="0.25">
      <c r="A71" s="15">
        <v>590</v>
      </c>
      <c r="B71" s="164" t="s">
        <v>84</v>
      </c>
      <c r="C71" s="165"/>
      <c r="D71" s="28"/>
      <c r="E71" s="26"/>
      <c r="F71" s="26"/>
    </row>
    <row r="72" spans="1:8" x14ac:dyDescent="0.25">
      <c r="A72" s="15">
        <v>600</v>
      </c>
      <c r="B72" s="164" t="s">
        <v>85</v>
      </c>
      <c r="C72" s="165"/>
      <c r="D72" s="27"/>
      <c r="E72" s="26"/>
      <c r="F72" s="26"/>
    </row>
    <row r="73" spans="1:8" x14ac:dyDescent="0.25">
      <c r="A73" s="15">
        <v>610</v>
      </c>
      <c r="B73" s="164" t="s">
        <v>86</v>
      </c>
      <c r="C73" s="165"/>
      <c r="D73" s="27"/>
      <c r="E73" s="26"/>
      <c r="F73" s="26"/>
    </row>
    <row r="75" spans="1:8" s="1" customFormat="1" ht="12.75" x14ac:dyDescent="0.2">
      <c r="B75" s="29" t="s">
        <v>87</v>
      </c>
      <c r="C75" s="30"/>
      <c r="D75" s="30"/>
      <c r="E75" s="30"/>
      <c r="F75" s="30"/>
      <c r="G75" s="30"/>
    </row>
    <row r="76" spans="1:8" s="1" customFormat="1" ht="12.75" x14ac:dyDescent="0.2">
      <c r="B76" s="31" t="s">
        <v>88</v>
      </c>
      <c r="C76" s="32"/>
      <c r="D76" s="32"/>
      <c r="E76" s="32"/>
      <c r="F76" s="32"/>
      <c r="G76" s="32"/>
    </row>
    <row r="77" spans="1:8" s="1" customFormat="1" ht="12.75" x14ac:dyDescent="0.2">
      <c r="B77" s="32"/>
      <c r="C77" s="32"/>
    </row>
    <row r="78" spans="1:8" s="1" customFormat="1" ht="12.75" x14ac:dyDescent="0.2">
      <c r="B78" s="29" t="s">
        <v>87</v>
      </c>
      <c r="C78" s="30"/>
      <c r="D78" s="30"/>
      <c r="E78" s="30"/>
      <c r="F78" s="30"/>
      <c r="G78" s="30"/>
    </row>
    <row r="79" spans="1:8" s="1" customFormat="1" ht="12.75" x14ac:dyDescent="0.2">
      <c r="B79" s="31" t="s">
        <v>88</v>
      </c>
      <c r="C79" s="32"/>
      <c r="D79" s="32"/>
      <c r="E79" s="32"/>
      <c r="F79" s="32"/>
      <c r="G79" s="32"/>
      <c r="H79" s="32"/>
    </row>
  </sheetData>
  <sheetProtection formatCells="0" formatColumns="0" formatRows="0" insertColumns="0" insertRows="0" insertHyperlinks="0" deleteColumns="0" deleteRows="0" sort="0" autoFilter="0" pivotTables="0"/>
  <mergeCells count="72">
    <mergeCell ref="B13:C13"/>
    <mergeCell ref="A4:C4"/>
    <mergeCell ref="D4:F4"/>
    <mergeCell ref="B5:C5"/>
    <mergeCell ref="E5:F5"/>
    <mergeCell ref="B6:C6"/>
    <mergeCell ref="E6:F6"/>
    <mergeCell ref="B7:C7"/>
    <mergeCell ref="E7:F7"/>
    <mergeCell ref="E8:F8"/>
    <mergeCell ref="A10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F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</mergeCells>
  <hyperlinks>
    <hyperlink ref="D2" location="'Pregled obrazaca'!A1" display="Povratak na Pregled obrazaca"/>
  </hyperlinks>
  <pageMargins left="0.25" right="0.25" top="0.75" bottom="0.75" header="0.3" footer="0.3"/>
  <pageSetup paperSize="9" scale="4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zoomScale="80" zoomScaleNormal="80" workbookViewId="0">
      <selection activeCell="B39" sqref="B39:C39"/>
    </sheetView>
  </sheetViews>
  <sheetFormatPr defaultColWidth="9.140625" defaultRowHeight="15" x14ac:dyDescent="0.25"/>
  <cols>
    <col min="1" max="1" width="8.7109375" style="91" customWidth="1"/>
    <col min="2" max="2" width="103" style="91" customWidth="1"/>
    <col min="3" max="3" width="68.28515625" style="91" customWidth="1"/>
    <col min="4" max="4" width="12.7109375" style="91" customWidth="1"/>
    <col min="5" max="5" width="10.85546875" style="91" customWidth="1"/>
    <col min="6" max="6" width="11" style="91" customWidth="1"/>
    <col min="7" max="16384" width="9.140625" style="91"/>
  </cols>
  <sheetData>
    <row r="1" spans="1:10" x14ac:dyDescent="0.25">
      <c r="A1" s="1"/>
      <c r="B1" s="1"/>
      <c r="C1" s="1"/>
      <c r="D1" s="1"/>
    </row>
    <row r="2" spans="1:10" s="5" customFormat="1" x14ac:dyDescent="0.25">
      <c r="A2" s="1"/>
      <c r="B2" s="2" t="s">
        <v>0</v>
      </c>
      <c r="C2" s="2"/>
      <c r="D2" s="3" t="s">
        <v>1</v>
      </c>
      <c r="E2" s="4"/>
    </row>
    <row r="3" spans="1:10" s="5" customFormat="1" x14ac:dyDescent="0.25">
      <c r="A3" s="1"/>
      <c r="B3" s="1"/>
      <c r="C3" s="1"/>
      <c r="D3" s="1"/>
      <c r="E3" s="4"/>
    </row>
    <row r="4" spans="1:10" s="5" customFormat="1" x14ac:dyDescent="0.25">
      <c r="A4" s="174" t="s">
        <v>89</v>
      </c>
      <c r="B4" s="175"/>
      <c r="C4" s="176"/>
      <c r="D4" s="177" t="s">
        <v>90</v>
      </c>
      <c r="E4" s="177"/>
      <c r="F4" s="177"/>
      <c r="G4" s="6"/>
      <c r="H4" s="7"/>
      <c r="I4" s="82"/>
      <c r="J4" s="82"/>
    </row>
    <row r="5" spans="1:10" s="1" customFormat="1" ht="12.75" x14ac:dyDescent="0.2">
      <c r="A5" s="8" t="s">
        <v>4</v>
      </c>
      <c r="B5" s="178"/>
      <c r="C5" s="179"/>
      <c r="D5" s="9" t="s">
        <v>5</v>
      </c>
      <c r="E5" s="180"/>
      <c r="F5" s="180"/>
      <c r="G5" s="10"/>
      <c r="H5" s="11"/>
      <c r="I5" s="83"/>
      <c r="J5" s="83"/>
    </row>
    <row r="6" spans="1:10" s="1" customFormat="1" ht="12.75" x14ac:dyDescent="0.2">
      <c r="A6" s="8" t="s">
        <v>6</v>
      </c>
      <c r="B6" s="178"/>
      <c r="C6" s="179"/>
      <c r="D6" s="12" t="s">
        <v>7</v>
      </c>
      <c r="E6" s="180"/>
      <c r="F6" s="180"/>
      <c r="G6" s="10"/>
      <c r="H6" s="11"/>
      <c r="I6" s="83"/>
      <c r="J6" s="83"/>
    </row>
    <row r="7" spans="1:10" s="1" customFormat="1" ht="12.75" x14ac:dyDescent="0.2">
      <c r="A7" s="8" t="s">
        <v>8</v>
      </c>
      <c r="B7" s="178"/>
      <c r="C7" s="179"/>
      <c r="D7" s="12" t="s">
        <v>9</v>
      </c>
      <c r="E7" s="180"/>
      <c r="F7" s="180"/>
      <c r="G7" s="10"/>
      <c r="H7" s="11"/>
      <c r="I7" s="83"/>
      <c r="J7" s="83"/>
    </row>
    <row r="8" spans="1:10" s="13" customFormat="1" x14ac:dyDescent="0.25">
      <c r="D8" s="12" t="s">
        <v>10</v>
      </c>
      <c r="E8" s="178"/>
      <c r="F8" s="179"/>
    </row>
    <row r="9" spans="1:10" s="13" customFormat="1" x14ac:dyDescent="0.25">
      <c r="A9" s="13" t="s">
        <v>95</v>
      </c>
    </row>
    <row r="10" spans="1:10" ht="57" customHeight="1" x14ac:dyDescent="0.25">
      <c r="A10" s="181" t="s">
        <v>92</v>
      </c>
      <c r="B10" s="182"/>
      <c r="C10" s="183"/>
      <c r="D10" s="35" t="s">
        <v>13</v>
      </c>
      <c r="E10" s="35" t="s">
        <v>14</v>
      </c>
      <c r="F10" s="35" t="s">
        <v>15</v>
      </c>
    </row>
    <row r="11" spans="1:10" ht="15.75" customHeight="1" x14ac:dyDescent="0.25">
      <c r="A11" s="184"/>
      <c r="B11" s="185"/>
      <c r="C11" s="186"/>
      <c r="D11" s="15" t="s">
        <v>16</v>
      </c>
      <c r="E11" s="15" t="s">
        <v>17</v>
      </c>
      <c r="F11" s="15" t="s">
        <v>18</v>
      </c>
    </row>
    <row r="12" spans="1:10" x14ac:dyDescent="0.25">
      <c r="A12" s="15" t="s">
        <v>16</v>
      </c>
      <c r="B12" s="172" t="s">
        <v>19</v>
      </c>
      <c r="C12" s="189"/>
      <c r="D12" s="16">
        <f>SUM(D13,D33)</f>
        <v>0</v>
      </c>
      <c r="E12" s="17"/>
      <c r="F12" s="16">
        <f>SUM(F13,F33)</f>
        <v>0</v>
      </c>
    </row>
    <row r="13" spans="1:10" x14ac:dyDescent="0.25">
      <c r="A13" s="15" t="s">
        <v>20</v>
      </c>
      <c r="B13" s="172" t="s">
        <v>21</v>
      </c>
      <c r="C13" s="189"/>
      <c r="D13" s="16">
        <f>SUM(D14,D29)</f>
        <v>0</v>
      </c>
      <c r="E13" s="17"/>
      <c r="F13" s="16">
        <f>SUM(F14,F29)</f>
        <v>0</v>
      </c>
    </row>
    <row r="14" spans="1:10" x14ac:dyDescent="0.25">
      <c r="A14" s="15" t="s">
        <v>17</v>
      </c>
      <c r="B14" s="172" t="s">
        <v>22</v>
      </c>
      <c r="C14" s="189"/>
      <c r="D14" s="16">
        <f>SUM(D15:D25)</f>
        <v>0</v>
      </c>
      <c r="E14" s="17"/>
      <c r="F14" s="16">
        <f>SUM(F15:F25)</f>
        <v>0</v>
      </c>
    </row>
    <row r="15" spans="1:10" x14ac:dyDescent="0.25">
      <c r="A15" s="15" t="s">
        <v>18</v>
      </c>
      <c r="B15" s="164" t="s">
        <v>23</v>
      </c>
      <c r="C15" s="165"/>
      <c r="D15" s="19"/>
      <c r="E15" s="20">
        <v>1</v>
      </c>
      <c r="F15" s="19">
        <f>+D15*E15</f>
        <v>0</v>
      </c>
    </row>
    <row r="16" spans="1:10" x14ac:dyDescent="0.25">
      <c r="A16" s="15" t="s">
        <v>24</v>
      </c>
      <c r="B16" s="164" t="s">
        <v>25</v>
      </c>
      <c r="C16" s="165"/>
      <c r="D16" s="19"/>
      <c r="E16" s="20">
        <v>1</v>
      </c>
      <c r="F16" s="19">
        <f t="shared" ref="F16:F25" si="0">+D16*E16</f>
        <v>0</v>
      </c>
    </row>
    <row r="17" spans="1:6" x14ac:dyDescent="0.25">
      <c r="A17" s="15" t="s">
        <v>26</v>
      </c>
      <c r="B17" s="164" t="s">
        <v>27</v>
      </c>
      <c r="C17" s="165"/>
      <c r="D17" s="19"/>
      <c r="E17" s="20">
        <v>1</v>
      </c>
      <c r="F17" s="19">
        <f t="shared" si="0"/>
        <v>0</v>
      </c>
    </row>
    <row r="18" spans="1:6" x14ac:dyDescent="0.25">
      <c r="A18" s="15" t="s">
        <v>28</v>
      </c>
      <c r="B18" s="164" t="s">
        <v>29</v>
      </c>
      <c r="C18" s="165"/>
      <c r="D18" s="19"/>
      <c r="E18" s="20">
        <v>1</v>
      </c>
      <c r="F18" s="19">
        <f t="shared" si="0"/>
        <v>0</v>
      </c>
    </row>
    <row r="19" spans="1:6" x14ac:dyDescent="0.25">
      <c r="A19" s="15" t="s">
        <v>30</v>
      </c>
      <c r="B19" s="164" t="s">
        <v>31</v>
      </c>
      <c r="C19" s="165"/>
      <c r="D19" s="19"/>
      <c r="E19" s="20">
        <v>1</v>
      </c>
      <c r="F19" s="19">
        <f t="shared" si="0"/>
        <v>0</v>
      </c>
    </row>
    <row r="20" spans="1:6" x14ac:dyDescent="0.25">
      <c r="A20" s="15" t="s">
        <v>32</v>
      </c>
      <c r="B20" s="164" t="s">
        <v>33</v>
      </c>
      <c r="C20" s="165"/>
      <c r="D20" s="19"/>
      <c r="E20" s="20">
        <v>1</v>
      </c>
      <c r="F20" s="19">
        <f t="shared" si="0"/>
        <v>0</v>
      </c>
    </row>
    <row r="21" spans="1:6" x14ac:dyDescent="0.25">
      <c r="A21" s="15">
        <v>100</v>
      </c>
      <c r="B21" s="164" t="s">
        <v>34</v>
      </c>
      <c r="C21" s="165"/>
      <c r="D21" s="19"/>
      <c r="E21" s="20">
        <v>1</v>
      </c>
      <c r="F21" s="19">
        <f t="shared" si="0"/>
        <v>0</v>
      </c>
    </row>
    <row r="22" spans="1:6" x14ac:dyDescent="0.25">
      <c r="A22" s="15">
        <v>110</v>
      </c>
      <c r="B22" s="164" t="s">
        <v>35</v>
      </c>
      <c r="C22" s="165"/>
      <c r="D22" s="19"/>
      <c r="E22" s="20">
        <v>1</v>
      </c>
      <c r="F22" s="19">
        <f>+D22*E22</f>
        <v>0</v>
      </c>
    </row>
    <row r="23" spans="1:6" x14ac:dyDescent="0.25">
      <c r="A23" s="15">
        <v>120</v>
      </c>
      <c r="B23" s="164" t="s">
        <v>36</v>
      </c>
      <c r="C23" s="165"/>
      <c r="D23" s="19"/>
      <c r="E23" s="20">
        <v>1</v>
      </c>
      <c r="F23" s="19">
        <f t="shared" si="0"/>
        <v>0</v>
      </c>
    </row>
    <row r="24" spans="1:6" x14ac:dyDescent="0.25">
      <c r="A24" s="15">
        <v>130</v>
      </c>
      <c r="B24" s="164" t="s">
        <v>37</v>
      </c>
      <c r="C24" s="165"/>
      <c r="D24" s="19"/>
      <c r="E24" s="20">
        <v>1</v>
      </c>
      <c r="F24" s="19">
        <f t="shared" si="0"/>
        <v>0</v>
      </c>
    </row>
    <row r="25" spans="1:6" x14ac:dyDescent="0.25">
      <c r="A25" s="15">
        <v>140</v>
      </c>
      <c r="B25" s="164" t="s">
        <v>38</v>
      </c>
      <c r="C25" s="165"/>
      <c r="D25" s="19"/>
      <c r="E25" s="20">
        <v>0.95</v>
      </c>
      <c r="F25" s="19">
        <f t="shared" si="0"/>
        <v>0</v>
      </c>
    </row>
    <row r="26" spans="1:6" x14ac:dyDescent="0.25">
      <c r="A26" s="15">
        <v>150</v>
      </c>
      <c r="B26" s="164" t="s">
        <v>39</v>
      </c>
      <c r="C26" s="165"/>
      <c r="D26" s="17"/>
      <c r="E26" s="17"/>
      <c r="F26" s="17"/>
    </row>
    <row r="27" spans="1:6" x14ac:dyDescent="0.25">
      <c r="A27" s="15">
        <v>160</v>
      </c>
      <c r="B27" s="164" t="s">
        <v>40</v>
      </c>
      <c r="C27" s="165"/>
      <c r="D27" s="17"/>
      <c r="E27" s="17"/>
      <c r="F27" s="17"/>
    </row>
    <row r="28" spans="1:6" x14ac:dyDescent="0.25">
      <c r="A28" s="15">
        <v>170</v>
      </c>
      <c r="B28" s="164" t="s">
        <v>41</v>
      </c>
      <c r="C28" s="165"/>
      <c r="D28" s="17"/>
      <c r="E28" s="17"/>
      <c r="F28" s="17"/>
    </row>
    <row r="29" spans="1:6" x14ac:dyDescent="0.25">
      <c r="A29" s="15">
        <v>180</v>
      </c>
      <c r="B29" s="172" t="s">
        <v>42</v>
      </c>
      <c r="C29" s="189"/>
      <c r="D29" s="21">
        <f>SUM(D30:D31)</f>
        <v>0</v>
      </c>
      <c r="E29" s="17"/>
      <c r="F29" s="21">
        <f>SUM(F30:F31)</f>
        <v>0</v>
      </c>
    </row>
    <row r="30" spans="1:6" x14ac:dyDescent="0.25">
      <c r="A30" s="15">
        <v>190</v>
      </c>
      <c r="B30" s="164" t="s">
        <v>43</v>
      </c>
      <c r="C30" s="165"/>
      <c r="D30" s="22"/>
      <c r="E30" s="22">
        <v>0.93</v>
      </c>
      <c r="F30" s="19">
        <f>+D30*E30</f>
        <v>0</v>
      </c>
    </row>
    <row r="31" spans="1:6" x14ac:dyDescent="0.25">
      <c r="A31" s="15">
        <v>200</v>
      </c>
      <c r="B31" s="164" t="s">
        <v>44</v>
      </c>
      <c r="C31" s="165"/>
      <c r="D31" s="22"/>
      <c r="E31" s="22">
        <v>0.88</v>
      </c>
      <c r="F31" s="19">
        <f t="shared" ref="F31" si="1">+D31*E31</f>
        <v>0</v>
      </c>
    </row>
    <row r="32" spans="1:6" x14ac:dyDescent="0.25">
      <c r="A32" s="15">
        <v>210</v>
      </c>
      <c r="B32" s="164" t="s">
        <v>45</v>
      </c>
      <c r="C32" s="165"/>
      <c r="D32" s="17"/>
      <c r="E32" s="17"/>
      <c r="F32" s="17"/>
    </row>
    <row r="33" spans="1:6" x14ac:dyDescent="0.25">
      <c r="A33" s="15">
        <v>220</v>
      </c>
      <c r="B33" s="172" t="s">
        <v>46</v>
      </c>
      <c r="C33" s="189"/>
      <c r="D33" s="21">
        <f>SUM(D34,D42)</f>
        <v>0</v>
      </c>
      <c r="E33" s="17"/>
      <c r="F33" s="23">
        <f>SUM(F34,F42)</f>
        <v>0</v>
      </c>
    </row>
    <row r="34" spans="1:6" x14ac:dyDescent="0.25">
      <c r="A34" s="15">
        <v>230</v>
      </c>
      <c r="B34" s="172" t="s">
        <v>47</v>
      </c>
      <c r="C34" s="189"/>
      <c r="D34" s="21">
        <f>SUM(D35:D40)</f>
        <v>0</v>
      </c>
      <c r="E34" s="17"/>
      <c r="F34" s="21">
        <f>SUM(F35:F40)</f>
        <v>0</v>
      </c>
    </row>
    <row r="35" spans="1:6" x14ac:dyDescent="0.25">
      <c r="A35" s="15">
        <v>240</v>
      </c>
      <c r="B35" s="164" t="s">
        <v>48</v>
      </c>
      <c r="C35" s="165"/>
      <c r="D35" s="22"/>
      <c r="E35" s="24">
        <v>0.85</v>
      </c>
      <c r="F35" s="19">
        <f t="shared" ref="F35:F40" si="2">+D35*E35</f>
        <v>0</v>
      </c>
    </row>
    <row r="36" spans="1:6" x14ac:dyDescent="0.25">
      <c r="A36" s="15">
        <v>250</v>
      </c>
      <c r="B36" s="164" t="s">
        <v>49</v>
      </c>
      <c r="C36" s="165"/>
      <c r="D36" s="22"/>
      <c r="E36" s="24">
        <v>0.85</v>
      </c>
      <c r="F36" s="19">
        <f t="shared" si="2"/>
        <v>0</v>
      </c>
    </row>
    <row r="37" spans="1:6" x14ac:dyDescent="0.25">
      <c r="A37" s="15">
        <v>260</v>
      </c>
      <c r="B37" s="164" t="s">
        <v>50</v>
      </c>
      <c r="C37" s="165"/>
      <c r="D37" s="22"/>
      <c r="E37" s="24">
        <v>0.85</v>
      </c>
      <c r="F37" s="19">
        <f t="shared" si="2"/>
        <v>0</v>
      </c>
    </row>
    <row r="38" spans="1:6" x14ac:dyDescent="0.25">
      <c r="A38" s="15">
        <v>270</v>
      </c>
      <c r="B38" s="164" t="s">
        <v>51</v>
      </c>
      <c r="C38" s="165"/>
      <c r="D38" s="22"/>
      <c r="E38" s="24">
        <v>0.85</v>
      </c>
      <c r="F38" s="19">
        <f t="shared" si="2"/>
        <v>0</v>
      </c>
    </row>
    <row r="39" spans="1:6" x14ac:dyDescent="0.25">
      <c r="A39" s="15">
        <v>280</v>
      </c>
      <c r="B39" s="164" t="s">
        <v>52</v>
      </c>
      <c r="C39" s="165"/>
      <c r="D39" s="22"/>
      <c r="E39" s="24">
        <v>0.85</v>
      </c>
      <c r="F39" s="19">
        <f t="shared" si="2"/>
        <v>0</v>
      </c>
    </row>
    <row r="40" spans="1:6" x14ac:dyDescent="0.25">
      <c r="A40" s="15">
        <v>290</v>
      </c>
      <c r="B40" s="164" t="s">
        <v>53</v>
      </c>
      <c r="C40" s="165"/>
      <c r="D40" s="22"/>
      <c r="E40" s="24">
        <v>0.8</v>
      </c>
      <c r="F40" s="19">
        <f t="shared" si="2"/>
        <v>0</v>
      </c>
    </row>
    <row r="41" spans="1:6" x14ac:dyDescent="0.25">
      <c r="A41" s="15">
        <v>300</v>
      </c>
      <c r="B41" s="164" t="s">
        <v>54</v>
      </c>
      <c r="C41" s="165"/>
      <c r="D41" s="17"/>
      <c r="E41" s="17"/>
      <c r="F41" s="17"/>
    </row>
    <row r="42" spans="1:6" x14ac:dyDescent="0.25">
      <c r="A42" s="15">
        <v>310</v>
      </c>
      <c r="B42" s="172" t="s">
        <v>55</v>
      </c>
      <c r="C42" s="189"/>
      <c r="D42" s="25">
        <f>+D45+D47+D48+D49+D50+D55</f>
        <v>0</v>
      </c>
      <c r="E42" s="17"/>
      <c r="F42" s="25">
        <f>+F45+F47+F48+F49+F50+F55</f>
        <v>0</v>
      </c>
    </row>
    <row r="43" spans="1:6" x14ac:dyDescent="0.25">
      <c r="A43" s="15">
        <v>320</v>
      </c>
      <c r="B43" s="164" t="s">
        <v>56</v>
      </c>
      <c r="C43" s="165"/>
      <c r="D43" s="153">
        <f>(D18+D24+D30+D36)-MIN(D18+D24+D30+D36,D42)</f>
        <v>0</v>
      </c>
      <c r="E43" s="17"/>
      <c r="F43" s="17"/>
    </row>
    <row r="44" spans="1:6" x14ac:dyDescent="0.25">
      <c r="A44" s="15">
        <v>330</v>
      </c>
      <c r="B44" s="164" t="s">
        <v>57</v>
      </c>
      <c r="C44" s="165"/>
      <c r="D44" s="17"/>
      <c r="E44" s="17"/>
      <c r="F44" s="17"/>
    </row>
    <row r="45" spans="1:6" x14ac:dyDescent="0.25">
      <c r="A45" s="15">
        <v>340</v>
      </c>
      <c r="B45" s="164" t="s">
        <v>58</v>
      </c>
      <c r="C45" s="165"/>
      <c r="D45" s="22"/>
      <c r="E45" s="24">
        <v>0.7</v>
      </c>
      <c r="F45" s="19">
        <f t="shared" ref="F45:F50" si="3">+D45*E45</f>
        <v>0</v>
      </c>
    </row>
    <row r="46" spans="1:6" x14ac:dyDescent="0.25">
      <c r="A46" s="15">
        <v>350</v>
      </c>
      <c r="B46" s="164" t="s">
        <v>59</v>
      </c>
      <c r="C46" s="165"/>
      <c r="D46" s="17"/>
      <c r="E46" s="17"/>
      <c r="F46" s="17"/>
    </row>
    <row r="47" spans="1:6" x14ac:dyDescent="0.25">
      <c r="A47" s="15">
        <v>360</v>
      </c>
      <c r="B47" s="164" t="s">
        <v>60</v>
      </c>
      <c r="C47" s="165"/>
      <c r="D47" s="19"/>
      <c r="E47" s="24">
        <v>0.5</v>
      </c>
      <c r="F47" s="19">
        <f t="shared" si="3"/>
        <v>0</v>
      </c>
    </row>
    <row r="48" spans="1:6" x14ac:dyDescent="0.25">
      <c r="A48" s="15">
        <v>370</v>
      </c>
      <c r="B48" s="164" t="s">
        <v>61</v>
      </c>
      <c r="C48" s="165"/>
      <c r="D48" s="22"/>
      <c r="E48" s="24">
        <v>0.5</v>
      </c>
      <c r="F48" s="19">
        <f t="shared" si="3"/>
        <v>0</v>
      </c>
    </row>
    <row r="49" spans="1:6" x14ac:dyDescent="0.25">
      <c r="A49" s="15">
        <v>380</v>
      </c>
      <c r="B49" s="164" t="s">
        <v>62</v>
      </c>
      <c r="C49" s="165"/>
      <c r="D49" s="22"/>
      <c r="E49" s="24">
        <v>0.5</v>
      </c>
      <c r="F49" s="19">
        <f t="shared" si="3"/>
        <v>0</v>
      </c>
    </row>
    <row r="50" spans="1:6" x14ac:dyDescent="0.25">
      <c r="A50" s="15">
        <v>390</v>
      </c>
      <c r="B50" s="164" t="s">
        <v>63</v>
      </c>
      <c r="C50" s="165"/>
      <c r="D50" s="22"/>
      <c r="E50" s="24">
        <v>0.5</v>
      </c>
      <c r="F50" s="19">
        <f t="shared" si="3"/>
        <v>0</v>
      </c>
    </row>
    <row r="51" spans="1:6" x14ac:dyDescent="0.25">
      <c r="A51" s="15">
        <v>400</v>
      </c>
      <c r="B51" s="164" t="s">
        <v>64</v>
      </c>
      <c r="C51" s="165"/>
      <c r="D51" s="17"/>
      <c r="E51" s="17"/>
      <c r="F51" s="17"/>
    </row>
    <row r="52" spans="1:6" x14ac:dyDescent="0.25">
      <c r="A52" s="15">
        <v>410</v>
      </c>
      <c r="B52" s="164" t="s">
        <v>65</v>
      </c>
      <c r="C52" s="165"/>
      <c r="D52" s="17"/>
      <c r="E52" s="17"/>
      <c r="F52" s="17"/>
    </row>
    <row r="53" spans="1:6" x14ac:dyDescent="0.25">
      <c r="A53" s="15">
        <v>420</v>
      </c>
      <c r="B53" s="164" t="s">
        <v>66</v>
      </c>
      <c r="C53" s="165"/>
      <c r="D53" s="17"/>
      <c r="E53" s="17"/>
      <c r="F53" s="17"/>
    </row>
    <row r="54" spans="1:6" x14ac:dyDescent="0.25">
      <c r="A54" s="15">
        <v>430</v>
      </c>
      <c r="B54" s="164" t="s">
        <v>67</v>
      </c>
      <c r="C54" s="165"/>
      <c r="D54" s="17"/>
      <c r="E54" s="17"/>
      <c r="F54" s="17"/>
    </row>
    <row r="55" spans="1:6" ht="30" customHeight="1" x14ac:dyDescent="0.25">
      <c r="A55" s="15">
        <v>440</v>
      </c>
      <c r="B55" s="167" t="s">
        <v>68</v>
      </c>
      <c r="C55" s="187"/>
      <c r="D55" s="22"/>
      <c r="E55" s="22">
        <v>0.45</v>
      </c>
      <c r="F55" s="19">
        <f t="shared" ref="F55" si="4">+D55*E55</f>
        <v>0</v>
      </c>
    </row>
    <row r="56" spans="1:6" x14ac:dyDescent="0.25">
      <c r="A56" s="15">
        <v>450</v>
      </c>
      <c r="B56" s="164" t="s">
        <v>69</v>
      </c>
      <c r="C56" s="165"/>
      <c r="D56" s="17"/>
      <c r="E56" s="17"/>
      <c r="F56" s="17"/>
    </row>
    <row r="57" spans="1:6" x14ac:dyDescent="0.25">
      <c r="A57" s="15">
        <v>460</v>
      </c>
      <c r="B57" s="164" t="s">
        <v>70</v>
      </c>
      <c r="C57" s="165"/>
      <c r="D57" s="17"/>
      <c r="E57" s="17"/>
      <c r="F57" s="17"/>
    </row>
    <row r="58" spans="1:6" x14ac:dyDescent="0.25">
      <c r="A58" s="15">
        <v>470</v>
      </c>
      <c r="B58" s="164" t="s">
        <v>71</v>
      </c>
      <c r="C58" s="165"/>
      <c r="D58" s="17"/>
      <c r="E58" s="17"/>
      <c r="F58" s="17"/>
    </row>
    <row r="59" spans="1:6" x14ac:dyDescent="0.25">
      <c r="A59" s="169" t="s">
        <v>72</v>
      </c>
      <c r="B59" s="170"/>
      <c r="C59" s="170"/>
      <c r="D59" s="188"/>
      <c r="E59" s="188"/>
      <c r="F59" s="188"/>
    </row>
    <row r="60" spans="1:6" x14ac:dyDescent="0.25">
      <c r="A60" s="15">
        <v>480</v>
      </c>
      <c r="B60" s="164" t="s">
        <v>73</v>
      </c>
      <c r="C60" s="165"/>
      <c r="D60" s="26"/>
      <c r="E60" s="26"/>
      <c r="F60" s="26"/>
    </row>
    <row r="61" spans="1:6" x14ac:dyDescent="0.25">
      <c r="A61" s="15">
        <v>490</v>
      </c>
      <c r="B61" s="164" t="s">
        <v>74</v>
      </c>
      <c r="C61" s="165"/>
      <c r="D61" s="26"/>
      <c r="E61" s="26"/>
      <c r="F61" s="26"/>
    </row>
    <row r="62" spans="1:6" x14ac:dyDescent="0.25">
      <c r="A62" s="15">
        <v>500</v>
      </c>
      <c r="B62" s="164" t="s">
        <v>75</v>
      </c>
      <c r="C62" s="165"/>
      <c r="D62" s="26"/>
      <c r="E62" s="26"/>
      <c r="F62" s="26"/>
    </row>
    <row r="63" spans="1:6" x14ac:dyDescent="0.25">
      <c r="A63" s="15">
        <v>510</v>
      </c>
      <c r="B63" s="164" t="s">
        <v>76</v>
      </c>
      <c r="C63" s="165"/>
      <c r="D63" s="26"/>
      <c r="E63" s="26"/>
      <c r="F63" s="26"/>
    </row>
    <row r="64" spans="1:6" x14ac:dyDescent="0.25">
      <c r="A64" s="15">
        <v>520</v>
      </c>
      <c r="B64" s="164" t="s">
        <v>77</v>
      </c>
      <c r="C64" s="165"/>
      <c r="D64" s="116"/>
      <c r="E64" s="26"/>
      <c r="F64" s="26"/>
    </row>
    <row r="65" spans="1:8" x14ac:dyDescent="0.25">
      <c r="A65" s="15">
        <v>530</v>
      </c>
      <c r="B65" s="164" t="s">
        <v>78</v>
      </c>
      <c r="C65" s="165"/>
      <c r="D65" s="27"/>
      <c r="E65" s="26"/>
      <c r="F65" s="26"/>
    </row>
    <row r="66" spans="1:8" x14ac:dyDescent="0.25">
      <c r="A66" s="15">
        <v>540</v>
      </c>
      <c r="B66" s="164" t="s">
        <v>79</v>
      </c>
      <c r="C66" s="165"/>
      <c r="D66" s="27"/>
      <c r="E66" s="26"/>
      <c r="F66" s="26"/>
    </row>
    <row r="67" spans="1:8" x14ac:dyDescent="0.25">
      <c r="A67" s="15">
        <v>550</v>
      </c>
      <c r="B67" s="164" t="s">
        <v>80</v>
      </c>
      <c r="C67" s="165"/>
      <c r="D67" s="26"/>
      <c r="E67" s="26"/>
      <c r="F67" s="26"/>
    </row>
    <row r="68" spans="1:8" x14ac:dyDescent="0.25">
      <c r="A68" s="15">
        <v>560</v>
      </c>
      <c r="B68" s="164" t="s">
        <v>81</v>
      </c>
      <c r="C68" s="165"/>
      <c r="D68" s="26"/>
      <c r="E68" s="26"/>
      <c r="F68" s="26"/>
    </row>
    <row r="69" spans="1:8" x14ac:dyDescent="0.25">
      <c r="A69" s="15">
        <v>570</v>
      </c>
      <c r="B69" s="164" t="s">
        <v>82</v>
      </c>
      <c r="C69" s="165"/>
      <c r="D69" s="26"/>
      <c r="E69" s="26"/>
      <c r="F69" s="26"/>
    </row>
    <row r="70" spans="1:8" x14ac:dyDescent="0.25">
      <c r="A70" s="15">
        <v>580</v>
      </c>
      <c r="B70" s="164" t="s">
        <v>83</v>
      </c>
      <c r="C70" s="165"/>
      <c r="D70" s="27"/>
      <c r="E70" s="26"/>
      <c r="F70" s="26"/>
    </row>
    <row r="71" spans="1:8" x14ac:dyDescent="0.25">
      <c r="A71" s="15">
        <v>590</v>
      </c>
      <c r="B71" s="164" t="s">
        <v>84</v>
      </c>
      <c r="C71" s="165"/>
      <c r="D71" s="28"/>
      <c r="E71" s="26"/>
      <c r="F71" s="26"/>
    </row>
    <row r="72" spans="1:8" x14ac:dyDescent="0.25">
      <c r="A72" s="15">
        <v>600</v>
      </c>
      <c r="B72" s="164" t="s">
        <v>85</v>
      </c>
      <c r="C72" s="165"/>
      <c r="D72" s="27"/>
      <c r="E72" s="26"/>
      <c r="F72" s="26"/>
    </row>
    <row r="73" spans="1:8" x14ac:dyDescent="0.25">
      <c r="A73" s="15">
        <v>610</v>
      </c>
      <c r="B73" s="164" t="s">
        <v>86</v>
      </c>
      <c r="C73" s="165"/>
      <c r="D73" s="27"/>
      <c r="E73" s="26"/>
      <c r="F73" s="26"/>
    </row>
    <row r="75" spans="1:8" s="1" customFormat="1" ht="12.75" x14ac:dyDescent="0.2">
      <c r="B75" s="29" t="s">
        <v>87</v>
      </c>
      <c r="C75" s="30"/>
      <c r="D75" s="30"/>
      <c r="E75" s="30"/>
      <c r="F75" s="30"/>
      <c r="G75" s="30"/>
    </row>
    <row r="76" spans="1:8" s="1" customFormat="1" ht="12.75" x14ac:dyDescent="0.2">
      <c r="B76" s="31" t="s">
        <v>88</v>
      </c>
      <c r="C76" s="32"/>
      <c r="D76" s="32"/>
      <c r="E76" s="32"/>
      <c r="F76" s="32"/>
      <c r="G76" s="32"/>
    </row>
    <row r="77" spans="1:8" s="1" customFormat="1" ht="12.75" x14ac:dyDescent="0.2">
      <c r="B77" s="32"/>
      <c r="C77" s="32"/>
    </row>
    <row r="78" spans="1:8" s="1" customFormat="1" ht="12.75" x14ac:dyDescent="0.2">
      <c r="B78" s="29" t="s">
        <v>87</v>
      </c>
      <c r="C78" s="30"/>
      <c r="D78" s="30"/>
      <c r="E78" s="30"/>
      <c r="F78" s="30"/>
      <c r="G78" s="30"/>
    </row>
    <row r="79" spans="1:8" s="1" customFormat="1" ht="12.75" x14ac:dyDescent="0.2">
      <c r="B79" s="31" t="s">
        <v>88</v>
      </c>
      <c r="C79" s="32"/>
      <c r="D79" s="32"/>
      <c r="E79" s="32"/>
      <c r="F79" s="32"/>
      <c r="G79" s="32"/>
      <c r="H79" s="32"/>
    </row>
  </sheetData>
  <sheetProtection formatCells="0" formatColumns="0" formatRows="0" insertColumns="0" insertRows="0" insertHyperlinks="0" deleteColumns="0" deleteRows="0" sort="0" autoFilter="0" pivotTables="0"/>
  <mergeCells count="72">
    <mergeCell ref="B13:C13"/>
    <mergeCell ref="A4:C4"/>
    <mergeCell ref="D4:F4"/>
    <mergeCell ref="B5:C5"/>
    <mergeCell ref="E5:F5"/>
    <mergeCell ref="B6:C6"/>
    <mergeCell ref="E6:F6"/>
    <mergeCell ref="B7:C7"/>
    <mergeCell ref="E7:F7"/>
    <mergeCell ref="E8:F8"/>
    <mergeCell ref="A10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F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</mergeCells>
  <hyperlinks>
    <hyperlink ref="D2" location="'Pregled obrazaca'!A1" display="Povratak na Pregled obrazaca"/>
  </hyperlinks>
  <pageMargins left="0.25" right="0.25" top="0.75" bottom="0.75" header="0.3" footer="0.3"/>
  <pageSetup paperSize="9" scale="46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zoomScale="80" zoomScaleNormal="80" workbookViewId="0">
      <selection activeCell="B39" sqref="B39:C39"/>
    </sheetView>
  </sheetViews>
  <sheetFormatPr defaultColWidth="9.140625" defaultRowHeight="15" x14ac:dyDescent="0.25"/>
  <cols>
    <col min="1" max="1" width="8.7109375" style="91" customWidth="1"/>
    <col min="2" max="2" width="98.140625" style="91" customWidth="1"/>
    <col min="3" max="3" width="74.42578125" style="91" customWidth="1"/>
    <col min="4" max="4" width="12.7109375" style="91" customWidth="1"/>
    <col min="5" max="5" width="10.85546875" style="91" customWidth="1"/>
    <col min="6" max="6" width="11" style="91" customWidth="1"/>
    <col min="7" max="16384" width="9.140625" style="91"/>
  </cols>
  <sheetData>
    <row r="1" spans="1:10" x14ac:dyDescent="0.25">
      <c r="A1" s="1"/>
      <c r="B1" s="1"/>
      <c r="C1" s="1"/>
      <c r="D1" s="1"/>
    </row>
    <row r="2" spans="1:10" s="5" customFormat="1" x14ac:dyDescent="0.25">
      <c r="A2" s="1"/>
      <c r="B2" s="2" t="s">
        <v>0</v>
      </c>
      <c r="C2" s="2"/>
      <c r="D2" s="3" t="s">
        <v>1</v>
      </c>
      <c r="E2" s="4"/>
    </row>
    <row r="3" spans="1:10" s="5" customFormat="1" x14ac:dyDescent="0.25">
      <c r="A3" s="1"/>
      <c r="B3" s="1"/>
      <c r="C3" s="1"/>
      <c r="D3" s="1"/>
      <c r="E3" s="4"/>
    </row>
    <row r="4" spans="1:10" s="5" customFormat="1" x14ac:dyDescent="0.25">
      <c r="A4" s="174" t="s">
        <v>89</v>
      </c>
      <c r="B4" s="175"/>
      <c r="C4" s="176"/>
      <c r="D4" s="177" t="s">
        <v>90</v>
      </c>
      <c r="E4" s="177"/>
      <c r="F4" s="177"/>
      <c r="G4" s="6"/>
      <c r="H4" s="7"/>
      <c r="I4" s="82"/>
      <c r="J4" s="82"/>
    </row>
    <row r="5" spans="1:10" s="1" customFormat="1" ht="12.75" x14ac:dyDescent="0.2">
      <c r="A5" s="8" t="s">
        <v>4</v>
      </c>
      <c r="B5" s="178"/>
      <c r="C5" s="179"/>
      <c r="D5" s="9" t="s">
        <v>5</v>
      </c>
      <c r="E5" s="180"/>
      <c r="F5" s="180"/>
      <c r="G5" s="10"/>
      <c r="H5" s="11"/>
      <c r="I5" s="83"/>
      <c r="J5" s="83"/>
    </row>
    <row r="6" spans="1:10" s="1" customFormat="1" ht="12.75" x14ac:dyDescent="0.2">
      <c r="A6" s="8" t="s">
        <v>6</v>
      </c>
      <c r="B6" s="178"/>
      <c r="C6" s="179"/>
      <c r="D6" s="12" t="s">
        <v>7</v>
      </c>
      <c r="E6" s="180"/>
      <c r="F6" s="180"/>
      <c r="G6" s="10"/>
      <c r="H6" s="11"/>
      <c r="I6" s="83"/>
      <c r="J6" s="83"/>
    </row>
    <row r="7" spans="1:10" s="1" customFormat="1" ht="12.75" x14ac:dyDescent="0.2">
      <c r="A7" s="8" t="s">
        <v>8</v>
      </c>
      <c r="B7" s="178"/>
      <c r="C7" s="179"/>
      <c r="D7" s="12" t="s">
        <v>9</v>
      </c>
      <c r="E7" s="180"/>
      <c r="F7" s="180"/>
      <c r="G7" s="10"/>
      <c r="H7" s="11"/>
      <c r="I7" s="83"/>
      <c r="J7" s="83"/>
    </row>
    <row r="8" spans="1:10" s="13" customFormat="1" x14ac:dyDescent="0.25">
      <c r="D8" s="12" t="s">
        <v>10</v>
      </c>
      <c r="E8" s="178"/>
      <c r="F8" s="179"/>
    </row>
    <row r="9" spans="1:10" s="13" customFormat="1" x14ac:dyDescent="0.25">
      <c r="A9" s="13" t="s">
        <v>96</v>
      </c>
    </row>
    <row r="10" spans="1:10" ht="57" customHeight="1" x14ac:dyDescent="0.25">
      <c r="A10" s="181" t="s">
        <v>92</v>
      </c>
      <c r="B10" s="182"/>
      <c r="C10" s="183"/>
      <c r="D10" s="35" t="s">
        <v>13</v>
      </c>
      <c r="E10" s="35" t="s">
        <v>14</v>
      </c>
      <c r="F10" s="35" t="s">
        <v>15</v>
      </c>
    </row>
    <row r="11" spans="1:10" ht="15.75" customHeight="1" x14ac:dyDescent="0.25">
      <c r="A11" s="184"/>
      <c r="B11" s="185"/>
      <c r="C11" s="186"/>
      <c r="D11" s="15" t="s">
        <v>16</v>
      </c>
      <c r="E11" s="15" t="s">
        <v>17</v>
      </c>
      <c r="F11" s="15" t="s">
        <v>18</v>
      </c>
    </row>
    <row r="12" spans="1:10" x14ac:dyDescent="0.25">
      <c r="A12" s="15" t="s">
        <v>16</v>
      </c>
      <c r="B12" s="172" t="s">
        <v>19</v>
      </c>
      <c r="C12" s="189"/>
      <c r="D12" s="16">
        <f>SUM(D13,D33)</f>
        <v>0</v>
      </c>
      <c r="E12" s="17"/>
      <c r="F12" s="16">
        <f>SUM(F13,F33)</f>
        <v>0</v>
      </c>
    </row>
    <row r="13" spans="1:10" x14ac:dyDescent="0.25">
      <c r="A13" s="15" t="s">
        <v>20</v>
      </c>
      <c r="B13" s="172" t="s">
        <v>21</v>
      </c>
      <c r="C13" s="189"/>
      <c r="D13" s="16">
        <f>SUM(D14,D29)</f>
        <v>0</v>
      </c>
      <c r="E13" s="17"/>
      <c r="F13" s="16">
        <f>SUM(F14,F29)</f>
        <v>0</v>
      </c>
    </row>
    <row r="14" spans="1:10" x14ac:dyDescent="0.25">
      <c r="A14" s="15" t="s">
        <v>17</v>
      </c>
      <c r="B14" s="172" t="s">
        <v>22</v>
      </c>
      <c r="C14" s="189"/>
      <c r="D14" s="16">
        <f>SUM(D15:D25)</f>
        <v>0</v>
      </c>
      <c r="E14" s="17"/>
      <c r="F14" s="16">
        <f>SUM(F15:F25)</f>
        <v>0</v>
      </c>
    </row>
    <row r="15" spans="1:10" x14ac:dyDescent="0.25">
      <c r="A15" s="15" t="s">
        <v>18</v>
      </c>
      <c r="B15" s="164" t="s">
        <v>23</v>
      </c>
      <c r="C15" s="165"/>
      <c r="D15" s="19"/>
      <c r="E15" s="20">
        <v>1</v>
      </c>
      <c r="F15" s="19">
        <f>+D15*E15</f>
        <v>0</v>
      </c>
    </row>
    <row r="16" spans="1:10" x14ac:dyDescent="0.25">
      <c r="A16" s="15" t="s">
        <v>24</v>
      </c>
      <c r="B16" s="164" t="s">
        <v>25</v>
      </c>
      <c r="C16" s="165"/>
      <c r="D16" s="19"/>
      <c r="E16" s="20">
        <v>1</v>
      </c>
      <c r="F16" s="19">
        <f t="shared" ref="F16:F25" si="0">+D16*E16</f>
        <v>0</v>
      </c>
    </row>
    <row r="17" spans="1:6" x14ac:dyDescent="0.25">
      <c r="A17" s="15" t="s">
        <v>26</v>
      </c>
      <c r="B17" s="164" t="s">
        <v>27</v>
      </c>
      <c r="C17" s="165"/>
      <c r="D17" s="19"/>
      <c r="E17" s="20">
        <v>1</v>
      </c>
      <c r="F17" s="19">
        <f t="shared" si="0"/>
        <v>0</v>
      </c>
    </row>
    <row r="18" spans="1:6" x14ac:dyDescent="0.25">
      <c r="A18" s="15" t="s">
        <v>28</v>
      </c>
      <c r="B18" s="164" t="s">
        <v>29</v>
      </c>
      <c r="C18" s="165"/>
      <c r="D18" s="19"/>
      <c r="E18" s="20">
        <v>1</v>
      </c>
      <c r="F18" s="19">
        <f t="shared" si="0"/>
        <v>0</v>
      </c>
    </row>
    <row r="19" spans="1:6" x14ac:dyDescent="0.25">
      <c r="A19" s="15" t="s">
        <v>30</v>
      </c>
      <c r="B19" s="164" t="s">
        <v>31</v>
      </c>
      <c r="C19" s="165"/>
      <c r="D19" s="19"/>
      <c r="E19" s="20">
        <v>1</v>
      </c>
      <c r="F19" s="19">
        <f t="shared" si="0"/>
        <v>0</v>
      </c>
    </row>
    <row r="20" spans="1:6" x14ac:dyDescent="0.25">
      <c r="A20" s="15" t="s">
        <v>32</v>
      </c>
      <c r="B20" s="164" t="s">
        <v>33</v>
      </c>
      <c r="C20" s="165"/>
      <c r="D20" s="19"/>
      <c r="E20" s="20">
        <v>1</v>
      </c>
      <c r="F20" s="19">
        <f t="shared" si="0"/>
        <v>0</v>
      </c>
    </row>
    <row r="21" spans="1:6" x14ac:dyDescent="0.25">
      <c r="A21" s="15">
        <v>100</v>
      </c>
      <c r="B21" s="164" t="s">
        <v>34</v>
      </c>
      <c r="C21" s="165"/>
      <c r="D21" s="19"/>
      <c r="E21" s="20">
        <v>1</v>
      </c>
      <c r="F21" s="19">
        <f t="shared" si="0"/>
        <v>0</v>
      </c>
    </row>
    <row r="22" spans="1:6" x14ac:dyDescent="0.25">
      <c r="A22" s="15">
        <v>110</v>
      </c>
      <c r="B22" s="164" t="s">
        <v>35</v>
      </c>
      <c r="C22" s="165"/>
      <c r="D22" s="19"/>
      <c r="E22" s="20">
        <v>1</v>
      </c>
      <c r="F22" s="19">
        <f>+D22*E22</f>
        <v>0</v>
      </c>
    </row>
    <row r="23" spans="1:6" x14ac:dyDescent="0.25">
      <c r="A23" s="15">
        <v>120</v>
      </c>
      <c r="B23" s="164" t="s">
        <v>36</v>
      </c>
      <c r="C23" s="165"/>
      <c r="D23" s="19"/>
      <c r="E23" s="20">
        <v>1</v>
      </c>
      <c r="F23" s="19">
        <f t="shared" si="0"/>
        <v>0</v>
      </c>
    </row>
    <row r="24" spans="1:6" x14ac:dyDescent="0.25">
      <c r="A24" s="15">
        <v>130</v>
      </c>
      <c r="B24" s="164" t="s">
        <v>37</v>
      </c>
      <c r="C24" s="165"/>
      <c r="D24" s="19"/>
      <c r="E24" s="20">
        <v>1</v>
      </c>
      <c r="F24" s="19">
        <f t="shared" si="0"/>
        <v>0</v>
      </c>
    </row>
    <row r="25" spans="1:6" x14ac:dyDescent="0.25">
      <c r="A25" s="15">
        <v>140</v>
      </c>
      <c r="B25" s="164" t="s">
        <v>38</v>
      </c>
      <c r="C25" s="165"/>
      <c r="D25" s="19"/>
      <c r="E25" s="20">
        <v>0.95</v>
      </c>
      <c r="F25" s="19">
        <f t="shared" si="0"/>
        <v>0</v>
      </c>
    </row>
    <row r="26" spans="1:6" x14ac:dyDescent="0.25">
      <c r="A26" s="15">
        <v>150</v>
      </c>
      <c r="B26" s="164" t="s">
        <v>39</v>
      </c>
      <c r="C26" s="165"/>
      <c r="D26" s="17"/>
      <c r="E26" s="17"/>
      <c r="F26" s="17"/>
    </row>
    <row r="27" spans="1:6" x14ac:dyDescent="0.25">
      <c r="A27" s="15">
        <v>160</v>
      </c>
      <c r="B27" s="164" t="s">
        <v>40</v>
      </c>
      <c r="C27" s="165"/>
      <c r="D27" s="17"/>
      <c r="E27" s="17"/>
      <c r="F27" s="17"/>
    </row>
    <row r="28" spans="1:6" x14ac:dyDescent="0.25">
      <c r="A28" s="15">
        <v>170</v>
      </c>
      <c r="B28" s="164" t="s">
        <v>41</v>
      </c>
      <c r="C28" s="165"/>
      <c r="D28" s="17"/>
      <c r="E28" s="17"/>
      <c r="F28" s="17"/>
    </row>
    <row r="29" spans="1:6" x14ac:dyDescent="0.25">
      <c r="A29" s="15">
        <v>180</v>
      </c>
      <c r="B29" s="172" t="s">
        <v>42</v>
      </c>
      <c r="C29" s="189"/>
      <c r="D29" s="21">
        <f>SUM(D30:D31)</f>
        <v>0</v>
      </c>
      <c r="E29" s="17"/>
      <c r="F29" s="21">
        <f>SUM(F30:F31)</f>
        <v>0</v>
      </c>
    </row>
    <row r="30" spans="1:6" x14ac:dyDescent="0.25">
      <c r="A30" s="15">
        <v>190</v>
      </c>
      <c r="B30" s="164" t="s">
        <v>43</v>
      </c>
      <c r="C30" s="165"/>
      <c r="D30" s="22"/>
      <c r="E30" s="22">
        <v>0.93</v>
      </c>
      <c r="F30" s="19">
        <f>+D30*E30</f>
        <v>0</v>
      </c>
    </row>
    <row r="31" spans="1:6" x14ac:dyDescent="0.25">
      <c r="A31" s="15">
        <v>200</v>
      </c>
      <c r="B31" s="164" t="s">
        <v>44</v>
      </c>
      <c r="C31" s="165"/>
      <c r="D31" s="22"/>
      <c r="E31" s="22">
        <v>0.88</v>
      </c>
      <c r="F31" s="19">
        <f t="shared" ref="F31" si="1">+D31*E31</f>
        <v>0</v>
      </c>
    </row>
    <row r="32" spans="1:6" x14ac:dyDescent="0.25">
      <c r="A32" s="15">
        <v>210</v>
      </c>
      <c r="B32" s="164" t="s">
        <v>45</v>
      </c>
      <c r="C32" s="165"/>
      <c r="D32" s="17"/>
      <c r="E32" s="17"/>
      <c r="F32" s="17"/>
    </row>
    <row r="33" spans="1:6" x14ac:dyDescent="0.25">
      <c r="A33" s="15">
        <v>220</v>
      </c>
      <c r="B33" s="172" t="s">
        <v>46</v>
      </c>
      <c r="C33" s="189"/>
      <c r="D33" s="21">
        <f>SUM(D34,D42)</f>
        <v>0</v>
      </c>
      <c r="E33" s="17"/>
      <c r="F33" s="23">
        <f>SUM(F34,F42)</f>
        <v>0</v>
      </c>
    </row>
    <row r="34" spans="1:6" x14ac:dyDescent="0.25">
      <c r="A34" s="15">
        <v>230</v>
      </c>
      <c r="B34" s="172" t="s">
        <v>47</v>
      </c>
      <c r="C34" s="189"/>
      <c r="D34" s="21">
        <f>SUM(D35:D40)</f>
        <v>0</v>
      </c>
      <c r="E34" s="17"/>
      <c r="F34" s="21">
        <f>SUM(F35:F40)</f>
        <v>0</v>
      </c>
    </row>
    <row r="35" spans="1:6" x14ac:dyDescent="0.25">
      <c r="A35" s="15">
        <v>240</v>
      </c>
      <c r="B35" s="164" t="s">
        <v>48</v>
      </c>
      <c r="C35" s="165"/>
      <c r="D35" s="22"/>
      <c r="E35" s="24">
        <v>0.85</v>
      </c>
      <c r="F35" s="19">
        <f t="shared" ref="F35:F40" si="2">+D35*E35</f>
        <v>0</v>
      </c>
    </row>
    <row r="36" spans="1:6" x14ac:dyDescent="0.25">
      <c r="A36" s="15">
        <v>250</v>
      </c>
      <c r="B36" s="164" t="s">
        <v>49</v>
      </c>
      <c r="C36" s="165"/>
      <c r="D36" s="22"/>
      <c r="E36" s="24">
        <v>0.85</v>
      </c>
      <c r="F36" s="19">
        <f t="shared" si="2"/>
        <v>0</v>
      </c>
    </row>
    <row r="37" spans="1:6" x14ac:dyDescent="0.25">
      <c r="A37" s="15">
        <v>260</v>
      </c>
      <c r="B37" s="164" t="s">
        <v>50</v>
      </c>
      <c r="C37" s="165"/>
      <c r="D37" s="22"/>
      <c r="E37" s="24">
        <v>0.85</v>
      </c>
      <c r="F37" s="19">
        <f t="shared" si="2"/>
        <v>0</v>
      </c>
    </row>
    <row r="38" spans="1:6" x14ac:dyDescent="0.25">
      <c r="A38" s="15">
        <v>270</v>
      </c>
      <c r="B38" s="164" t="s">
        <v>51</v>
      </c>
      <c r="C38" s="165"/>
      <c r="D38" s="22"/>
      <c r="E38" s="24">
        <v>0.85</v>
      </c>
      <c r="F38" s="19">
        <f t="shared" si="2"/>
        <v>0</v>
      </c>
    </row>
    <row r="39" spans="1:6" x14ac:dyDescent="0.25">
      <c r="A39" s="15">
        <v>280</v>
      </c>
      <c r="B39" s="164" t="s">
        <v>52</v>
      </c>
      <c r="C39" s="165"/>
      <c r="D39" s="22"/>
      <c r="E39" s="24">
        <v>0.85</v>
      </c>
      <c r="F39" s="19">
        <f t="shared" si="2"/>
        <v>0</v>
      </c>
    </row>
    <row r="40" spans="1:6" x14ac:dyDescent="0.25">
      <c r="A40" s="15">
        <v>290</v>
      </c>
      <c r="B40" s="164" t="s">
        <v>53</v>
      </c>
      <c r="C40" s="165"/>
      <c r="D40" s="22"/>
      <c r="E40" s="24">
        <v>0.8</v>
      </c>
      <c r="F40" s="19">
        <f t="shared" si="2"/>
        <v>0</v>
      </c>
    </row>
    <row r="41" spans="1:6" x14ac:dyDescent="0.25">
      <c r="A41" s="15">
        <v>300</v>
      </c>
      <c r="B41" s="164" t="s">
        <v>54</v>
      </c>
      <c r="C41" s="165"/>
      <c r="D41" s="17"/>
      <c r="E41" s="17"/>
      <c r="F41" s="17"/>
    </row>
    <row r="42" spans="1:6" x14ac:dyDescent="0.25">
      <c r="A42" s="15">
        <v>310</v>
      </c>
      <c r="B42" s="172" t="s">
        <v>55</v>
      </c>
      <c r="C42" s="189"/>
      <c r="D42" s="25">
        <f>+D45+D47+D48+D49+D50+D55</f>
        <v>0</v>
      </c>
      <c r="E42" s="17"/>
      <c r="F42" s="25">
        <f>+F45+F47+F48+F49+F50+F55</f>
        <v>0</v>
      </c>
    </row>
    <row r="43" spans="1:6" x14ac:dyDescent="0.25">
      <c r="A43" s="15">
        <v>320</v>
      </c>
      <c r="B43" s="164" t="s">
        <v>56</v>
      </c>
      <c r="C43" s="165"/>
      <c r="D43" s="153">
        <f>(D18+D24+D30+D36)-MIN(D18+D24+D30+D36,D42)</f>
        <v>0</v>
      </c>
      <c r="E43" s="17"/>
      <c r="F43" s="17"/>
    </row>
    <row r="44" spans="1:6" x14ac:dyDescent="0.25">
      <c r="A44" s="15">
        <v>330</v>
      </c>
      <c r="B44" s="164" t="s">
        <v>57</v>
      </c>
      <c r="C44" s="165"/>
      <c r="D44" s="17"/>
      <c r="E44" s="17"/>
      <c r="F44" s="17"/>
    </row>
    <row r="45" spans="1:6" x14ac:dyDescent="0.25">
      <c r="A45" s="15">
        <v>340</v>
      </c>
      <c r="B45" s="164" t="s">
        <v>58</v>
      </c>
      <c r="C45" s="165"/>
      <c r="D45" s="22"/>
      <c r="E45" s="24">
        <v>0.7</v>
      </c>
      <c r="F45" s="19">
        <f t="shared" ref="F45:F50" si="3">+D45*E45</f>
        <v>0</v>
      </c>
    </row>
    <row r="46" spans="1:6" x14ac:dyDescent="0.25">
      <c r="A46" s="15">
        <v>350</v>
      </c>
      <c r="B46" s="164" t="s">
        <v>59</v>
      </c>
      <c r="C46" s="165"/>
      <c r="D46" s="17"/>
      <c r="E46" s="17"/>
      <c r="F46" s="17"/>
    </row>
    <row r="47" spans="1:6" x14ac:dyDescent="0.25">
      <c r="A47" s="15">
        <v>360</v>
      </c>
      <c r="B47" s="164" t="s">
        <v>60</v>
      </c>
      <c r="C47" s="165"/>
      <c r="D47" s="19"/>
      <c r="E47" s="24">
        <v>0.5</v>
      </c>
      <c r="F47" s="19">
        <f t="shared" si="3"/>
        <v>0</v>
      </c>
    </row>
    <row r="48" spans="1:6" x14ac:dyDescent="0.25">
      <c r="A48" s="15">
        <v>370</v>
      </c>
      <c r="B48" s="164" t="s">
        <v>61</v>
      </c>
      <c r="C48" s="165"/>
      <c r="D48" s="22"/>
      <c r="E48" s="24">
        <v>0.5</v>
      </c>
      <c r="F48" s="19">
        <f t="shared" si="3"/>
        <v>0</v>
      </c>
    </row>
    <row r="49" spans="1:6" x14ac:dyDescent="0.25">
      <c r="A49" s="15">
        <v>380</v>
      </c>
      <c r="B49" s="164" t="s">
        <v>62</v>
      </c>
      <c r="C49" s="165"/>
      <c r="D49" s="22"/>
      <c r="E49" s="24">
        <v>0.5</v>
      </c>
      <c r="F49" s="19">
        <f t="shared" si="3"/>
        <v>0</v>
      </c>
    </row>
    <row r="50" spans="1:6" x14ac:dyDescent="0.25">
      <c r="A50" s="15">
        <v>390</v>
      </c>
      <c r="B50" s="164" t="s">
        <v>63</v>
      </c>
      <c r="C50" s="165"/>
      <c r="D50" s="22"/>
      <c r="E50" s="24">
        <v>0.5</v>
      </c>
      <c r="F50" s="19">
        <f t="shared" si="3"/>
        <v>0</v>
      </c>
    </row>
    <row r="51" spans="1:6" x14ac:dyDescent="0.25">
      <c r="A51" s="15">
        <v>400</v>
      </c>
      <c r="B51" s="164" t="s">
        <v>64</v>
      </c>
      <c r="C51" s="165"/>
      <c r="D51" s="17"/>
      <c r="E51" s="17"/>
      <c r="F51" s="17"/>
    </row>
    <row r="52" spans="1:6" x14ac:dyDescent="0.25">
      <c r="A52" s="15">
        <v>410</v>
      </c>
      <c r="B52" s="164" t="s">
        <v>65</v>
      </c>
      <c r="C52" s="165"/>
      <c r="D52" s="17"/>
      <c r="E52" s="17"/>
      <c r="F52" s="17"/>
    </row>
    <row r="53" spans="1:6" x14ac:dyDescent="0.25">
      <c r="A53" s="15">
        <v>420</v>
      </c>
      <c r="B53" s="164" t="s">
        <v>66</v>
      </c>
      <c r="C53" s="165"/>
      <c r="D53" s="17"/>
      <c r="E53" s="17"/>
      <c r="F53" s="17"/>
    </row>
    <row r="54" spans="1:6" x14ac:dyDescent="0.25">
      <c r="A54" s="15">
        <v>430</v>
      </c>
      <c r="B54" s="164" t="s">
        <v>67</v>
      </c>
      <c r="C54" s="165"/>
      <c r="D54" s="17"/>
      <c r="E54" s="17"/>
      <c r="F54" s="17"/>
    </row>
    <row r="55" spans="1:6" ht="30" customHeight="1" x14ac:dyDescent="0.25">
      <c r="A55" s="15">
        <v>440</v>
      </c>
      <c r="B55" s="167" t="s">
        <v>68</v>
      </c>
      <c r="C55" s="187"/>
      <c r="D55" s="22"/>
      <c r="E55" s="22">
        <v>0.45</v>
      </c>
      <c r="F55" s="19">
        <f t="shared" ref="F55" si="4">+D55*E55</f>
        <v>0</v>
      </c>
    </row>
    <row r="56" spans="1:6" x14ac:dyDescent="0.25">
      <c r="A56" s="15">
        <v>450</v>
      </c>
      <c r="B56" s="164" t="s">
        <v>69</v>
      </c>
      <c r="C56" s="165"/>
      <c r="D56" s="17"/>
      <c r="E56" s="17"/>
      <c r="F56" s="17"/>
    </row>
    <row r="57" spans="1:6" x14ac:dyDescent="0.25">
      <c r="A57" s="15">
        <v>460</v>
      </c>
      <c r="B57" s="164" t="s">
        <v>70</v>
      </c>
      <c r="C57" s="165"/>
      <c r="D57" s="17"/>
      <c r="E57" s="17"/>
      <c r="F57" s="17"/>
    </row>
    <row r="58" spans="1:6" x14ac:dyDescent="0.25">
      <c r="A58" s="15">
        <v>470</v>
      </c>
      <c r="B58" s="164" t="s">
        <v>71</v>
      </c>
      <c r="C58" s="165"/>
      <c r="D58" s="17"/>
      <c r="E58" s="17"/>
      <c r="F58" s="17"/>
    </row>
    <row r="59" spans="1:6" x14ac:dyDescent="0.25">
      <c r="A59" s="169" t="s">
        <v>72</v>
      </c>
      <c r="B59" s="170"/>
      <c r="C59" s="170"/>
      <c r="D59" s="188"/>
      <c r="E59" s="188"/>
      <c r="F59" s="188"/>
    </row>
    <row r="60" spans="1:6" x14ac:dyDescent="0.25">
      <c r="A60" s="15">
        <v>480</v>
      </c>
      <c r="B60" s="164" t="s">
        <v>73</v>
      </c>
      <c r="C60" s="165"/>
      <c r="D60" s="26"/>
      <c r="E60" s="26"/>
      <c r="F60" s="26"/>
    </row>
    <row r="61" spans="1:6" x14ac:dyDescent="0.25">
      <c r="A61" s="15">
        <v>490</v>
      </c>
      <c r="B61" s="164" t="s">
        <v>74</v>
      </c>
      <c r="C61" s="165"/>
      <c r="D61" s="26"/>
      <c r="E61" s="26"/>
      <c r="F61" s="26"/>
    </row>
    <row r="62" spans="1:6" x14ac:dyDescent="0.25">
      <c r="A62" s="15">
        <v>500</v>
      </c>
      <c r="B62" s="164" t="s">
        <v>75</v>
      </c>
      <c r="C62" s="165"/>
      <c r="D62" s="26"/>
      <c r="E62" s="26"/>
      <c r="F62" s="26"/>
    </row>
    <row r="63" spans="1:6" x14ac:dyDescent="0.25">
      <c r="A63" s="15">
        <v>510</v>
      </c>
      <c r="B63" s="164" t="s">
        <v>76</v>
      </c>
      <c r="C63" s="165"/>
      <c r="D63" s="26"/>
      <c r="E63" s="26"/>
      <c r="F63" s="26"/>
    </row>
    <row r="64" spans="1:6" x14ac:dyDescent="0.25">
      <c r="A64" s="15">
        <v>520</v>
      </c>
      <c r="B64" s="164" t="s">
        <v>77</v>
      </c>
      <c r="C64" s="165"/>
      <c r="D64" s="116"/>
      <c r="E64" s="26"/>
      <c r="F64" s="26"/>
    </row>
    <row r="65" spans="1:8" x14ac:dyDescent="0.25">
      <c r="A65" s="15">
        <v>530</v>
      </c>
      <c r="B65" s="164" t="s">
        <v>78</v>
      </c>
      <c r="C65" s="165"/>
      <c r="D65" s="27"/>
      <c r="E65" s="26"/>
      <c r="F65" s="26"/>
    </row>
    <row r="66" spans="1:8" x14ac:dyDescent="0.25">
      <c r="A66" s="15">
        <v>540</v>
      </c>
      <c r="B66" s="164" t="s">
        <v>79</v>
      </c>
      <c r="C66" s="165"/>
      <c r="D66" s="27"/>
      <c r="E66" s="26"/>
      <c r="F66" s="26"/>
    </row>
    <row r="67" spans="1:8" x14ac:dyDescent="0.25">
      <c r="A67" s="15">
        <v>550</v>
      </c>
      <c r="B67" s="164" t="s">
        <v>80</v>
      </c>
      <c r="C67" s="165"/>
      <c r="D67" s="26"/>
      <c r="E67" s="26"/>
      <c r="F67" s="26"/>
    </row>
    <row r="68" spans="1:8" x14ac:dyDescent="0.25">
      <c r="A68" s="15">
        <v>560</v>
      </c>
      <c r="B68" s="164" t="s">
        <v>81</v>
      </c>
      <c r="C68" s="165"/>
      <c r="D68" s="26"/>
      <c r="E68" s="26"/>
      <c r="F68" s="26"/>
    </row>
    <row r="69" spans="1:8" x14ac:dyDescent="0.25">
      <c r="A69" s="15">
        <v>570</v>
      </c>
      <c r="B69" s="164" t="s">
        <v>82</v>
      </c>
      <c r="C69" s="165"/>
      <c r="D69" s="26"/>
      <c r="E69" s="26"/>
      <c r="F69" s="26"/>
    </row>
    <row r="70" spans="1:8" x14ac:dyDescent="0.25">
      <c r="A70" s="15">
        <v>580</v>
      </c>
      <c r="B70" s="164" t="s">
        <v>83</v>
      </c>
      <c r="C70" s="165"/>
      <c r="D70" s="27"/>
      <c r="E70" s="26"/>
      <c r="F70" s="26"/>
    </row>
    <row r="71" spans="1:8" x14ac:dyDescent="0.25">
      <c r="A71" s="15">
        <v>590</v>
      </c>
      <c r="B71" s="164" t="s">
        <v>84</v>
      </c>
      <c r="C71" s="165"/>
      <c r="D71" s="28"/>
      <c r="E71" s="26"/>
      <c r="F71" s="26"/>
    </row>
    <row r="72" spans="1:8" x14ac:dyDescent="0.25">
      <c r="A72" s="15">
        <v>600</v>
      </c>
      <c r="B72" s="164" t="s">
        <v>85</v>
      </c>
      <c r="C72" s="165"/>
      <c r="D72" s="27"/>
      <c r="E72" s="26"/>
      <c r="F72" s="26"/>
    </row>
    <row r="73" spans="1:8" x14ac:dyDescent="0.25">
      <c r="A73" s="15">
        <v>610</v>
      </c>
      <c r="B73" s="164" t="s">
        <v>86</v>
      </c>
      <c r="C73" s="165"/>
      <c r="D73" s="27"/>
      <c r="E73" s="26"/>
      <c r="F73" s="26"/>
    </row>
    <row r="75" spans="1:8" s="1" customFormat="1" ht="12.75" x14ac:dyDescent="0.2">
      <c r="B75" s="29" t="s">
        <v>87</v>
      </c>
      <c r="C75" s="30"/>
      <c r="D75" s="30"/>
      <c r="E75" s="30"/>
      <c r="F75" s="30"/>
      <c r="G75" s="30"/>
    </row>
    <row r="76" spans="1:8" s="1" customFormat="1" ht="12.75" x14ac:dyDescent="0.2">
      <c r="B76" s="31" t="s">
        <v>88</v>
      </c>
      <c r="C76" s="32"/>
      <c r="D76" s="32"/>
      <c r="E76" s="32"/>
      <c r="F76" s="32"/>
      <c r="G76" s="32"/>
    </row>
    <row r="77" spans="1:8" s="1" customFormat="1" ht="12.75" x14ac:dyDescent="0.2">
      <c r="B77" s="32"/>
      <c r="C77" s="32"/>
    </row>
    <row r="78" spans="1:8" s="1" customFormat="1" ht="12.75" x14ac:dyDescent="0.2">
      <c r="B78" s="29" t="s">
        <v>87</v>
      </c>
      <c r="C78" s="30"/>
      <c r="D78" s="30"/>
      <c r="E78" s="30"/>
      <c r="F78" s="30"/>
      <c r="G78" s="30"/>
    </row>
    <row r="79" spans="1:8" s="1" customFormat="1" ht="12.75" x14ac:dyDescent="0.2">
      <c r="B79" s="31" t="s">
        <v>88</v>
      </c>
      <c r="C79" s="32"/>
      <c r="D79" s="32"/>
      <c r="E79" s="32"/>
      <c r="F79" s="32"/>
      <c r="G79" s="32"/>
      <c r="H79" s="32"/>
    </row>
  </sheetData>
  <sheetProtection formatCells="0" formatColumns="0" formatRows="0" insertColumns="0" insertRows="0" insertHyperlinks="0" deleteColumns="0" deleteRows="0" sort="0" autoFilter="0" pivotTables="0"/>
  <mergeCells count="72">
    <mergeCell ref="B13:C13"/>
    <mergeCell ref="A4:C4"/>
    <mergeCell ref="D4:F4"/>
    <mergeCell ref="B5:C5"/>
    <mergeCell ref="E5:F5"/>
    <mergeCell ref="B6:C6"/>
    <mergeCell ref="E6:F6"/>
    <mergeCell ref="B7:C7"/>
    <mergeCell ref="E7:F7"/>
    <mergeCell ref="E8:F8"/>
    <mergeCell ref="A10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F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</mergeCells>
  <hyperlinks>
    <hyperlink ref="D2" location="'Pregled obrazaca'!A1" display="Povratak na Pregled obrazaca"/>
  </hyperlinks>
  <pageMargins left="0.25" right="0.25" top="0.75" bottom="0.75" header="0.3" footer="0.3"/>
  <pageSetup paperSize="9" scale="45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topLeftCell="C1" zoomScale="80" zoomScaleNormal="80" workbookViewId="0">
      <selection activeCell="B39" sqref="B39:C39"/>
    </sheetView>
  </sheetViews>
  <sheetFormatPr defaultColWidth="9.140625" defaultRowHeight="15" x14ac:dyDescent="0.25"/>
  <cols>
    <col min="1" max="1" width="8.7109375" style="91" customWidth="1"/>
    <col min="2" max="2" width="99.85546875" style="91" customWidth="1"/>
    <col min="3" max="3" width="72" style="91" customWidth="1"/>
    <col min="4" max="4" width="12.7109375" style="91" customWidth="1"/>
    <col min="5" max="5" width="10.85546875" style="91" customWidth="1"/>
    <col min="6" max="6" width="11" style="91" customWidth="1"/>
    <col min="7" max="16384" width="9.140625" style="91"/>
  </cols>
  <sheetData>
    <row r="1" spans="1:10" x14ac:dyDescent="0.25">
      <c r="A1" s="1"/>
      <c r="B1" s="1"/>
      <c r="C1" s="1"/>
      <c r="D1" s="1"/>
    </row>
    <row r="2" spans="1:10" s="5" customFormat="1" x14ac:dyDescent="0.25">
      <c r="A2" s="1"/>
      <c r="B2" s="2" t="s">
        <v>0</v>
      </c>
      <c r="C2" s="2"/>
      <c r="D2" s="3" t="s">
        <v>1</v>
      </c>
      <c r="E2" s="4"/>
    </row>
    <row r="3" spans="1:10" s="5" customFormat="1" x14ac:dyDescent="0.25">
      <c r="A3" s="1"/>
      <c r="B3" s="1"/>
      <c r="C3" s="1"/>
      <c r="D3" s="1"/>
      <c r="E3" s="4"/>
    </row>
    <row r="4" spans="1:10" s="5" customFormat="1" x14ac:dyDescent="0.25">
      <c r="A4" s="174" t="s">
        <v>89</v>
      </c>
      <c r="B4" s="175"/>
      <c r="C4" s="176"/>
      <c r="D4" s="177" t="s">
        <v>90</v>
      </c>
      <c r="E4" s="177"/>
      <c r="F4" s="177"/>
      <c r="G4" s="6"/>
      <c r="H4" s="7"/>
      <c r="I4" s="82"/>
      <c r="J4" s="82"/>
    </row>
    <row r="5" spans="1:10" s="1" customFormat="1" ht="12.75" x14ac:dyDescent="0.2">
      <c r="A5" s="8" t="s">
        <v>4</v>
      </c>
      <c r="B5" s="178"/>
      <c r="C5" s="179"/>
      <c r="D5" s="9" t="s">
        <v>5</v>
      </c>
      <c r="E5" s="180"/>
      <c r="F5" s="180"/>
      <c r="G5" s="10"/>
      <c r="H5" s="11"/>
      <c r="I5" s="83"/>
      <c r="J5" s="83"/>
    </row>
    <row r="6" spans="1:10" s="1" customFormat="1" ht="12.75" x14ac:dyDescent="0.2">
      <c r="A6" s="8" t="s">
        <v>6</v>
      </c>
      <c r="B6" s="178"/>
      <c r="C6" s="179"/>
      <c r="D6" s="12" t="s">
        <v>7</v>
      </c>
      <c r="E6" s="180"/>
      <c r="F6" s="180"/>
      <c r="G6" s="10"/>
      <c r="H6" s="11"/>
      <c r="I6" s="83"/>
      <c r="J6" s="83"/>
    </row>
    <row r="7" spans="1:10" s="1" customFormat="1" ht="12.75" x14ac:dyDescent="0.2">
      <c r="A7" s="8" t="s">
        <v>8</v>
      </c>
      <c r="B7" s="178"/>
      <c r="C7" s="179"/>
      <c r="D7" s="12" t="s">
        <v>9</v>
      </c>
      <c r="E7" s="180"/>
      <c r="F7" s="180"/>
      <c r="G7" s="10"/>
      <c r="H7" s="11"/>
      <c r="I7" s="83"/>
      <c r="J7" s="83"/>
    </row>
    <row r="8" spans="1:10" s="13" customFormat="1" x14ac:dyDescent="0.25">
      <c r="D8" s="12" t="s">
        <v>10</v>
      </c>
      <c r="E8" s="178"/>
      <c r="F8" s="179"/>
    </row>
    <row r="9" spans="1:10" s="13" customFormat="1" x14ac:dyDescent="0.25">
      <c r="A9" s="13" t="s">
        <v>97</v>
      </c>
    </row>
    <row r="10" spans="1:10" ht="57" customHeight="1" x14ac:dyDescent="0.25">
      <c r="A10" s="181" t="s">
        <v>92</v>
      </c>
      <c r="B10" s="182"/>
      <c r="C10" s="183"/>
      <c r="D10" s="35" t="s">
        <v>13</v>
      </c>
      <c r="E10" s="35" t="s">
        <v>14</v>
      </c>
      <c r="F10" s="35" t="s">
        <v>15</v>
      </c>
    </row>
    <row r="11" spans="1:10" ht="15.75" customHeight="1" x14ac:dyDescent="0.25">
      <c r="A11" s="184"/>
      <c r="B11" s="185"/>
      <c r="C11" s="186"/>
      <c r="D11" s="15" t="s">
        <v>16</v>
      </c>
      <c r="E11" s="15" t="s">
        <v>17</v>
      </c>
      <c r="F11" s="15" t="s">
        <v>18</v>
      </c>
    </row>
    <row r="12" spans="1:10" x14ac:dyDescent="0.25">
      <c r="A12" s="15" t="s">
        <v>16</v>
      </c>
      <c r="B12" s="172" t="s">
        <v>19</v>
      </c>
      <c r="C12" s="189"/>
      <c r="D12" s="16">
        <f>SUM(D13,D33)</f>
        <v>0</v>
      </c>
      <c r="E12" s="17"/>
      <c r="F12" s="16">
        <f>SUM(F13,F33)</f>
        <v>0</v>
      </c>
    </row>
    <row r="13" spans="1:10" x14ac:dyDescent="0.25">
      <c r="A13" s="15" t="s">
        <v>20</v>
      </c>
      <c r="B13" s="172" t="s">
        <v>21</v>
      </c>
      <c r="C13" s="189"/>
      <c r="D13" s="16">
        <f>SUM(D14,D29)</f>
        <v>0</v>
      </c>
      <c r="E13" s="17"/>
      <c r="F13" s="16">
        <f>SUM(F14,F29)</f>
        <v>0</v>
      </c>
    </row>
    <row r="14" spans="1:10" x14ac:dyDescent="0.25">
      <c r="A14" s="15" t="s">
        <v>17</v>
      </c>
      <c r="B14" s="172" t="s">
        <v>22</v>
      </c>
      <c r="C14" s="189"/>
      <c r="D14" s="16">
        <f>SUM(D15:D25)</f>
        <v>0</v>
      </c>
      <c r="E14" s="17"/>
      <c r="F14" s="16">
        <f>SUM(F15:F25)</f>
        <v>0</v>
      </c>
    </row>
    <row r="15" spans="1:10" x14ac:dyDescent="0.25">
      <c r="A15" s="15" t="s">
        <v>18</v>
      </c>
      <c r="B15" s="164" t="s">
        <v>23</v>
      </c>
      <c r="C15" s="165"/>
      <c r="D15" s="19"/>
      <c r="E15" s="20">
        <v>1</v>
      </c>
      <c r="F15" s="19">
        <f>+D15*E15</f>
        <v>0</v>
      </c>
    </row>
    <row r="16" spans="1:10" x14ac:dyDescent="0.25">
      <c r="A16" s="15" t="s">
        <v>24</v>
      </c>
      <c r="B16" s="164" t="s">
        <v>25</v>
      </c>
      <c r="C16" s="165"/>
      <c r="D16" s="19"/>
      <c r="E16" s="20">
        <v>1</v>
      </c>
      <c r="F16" s="19">
        <f t="shared" ref="F16:F25" si="0">+D16*E16</f>
        <v>0</v>
      </c>
    </row>
    <row r="17" spans="1:6" x14ac:dyDescent="0.25">
      <c r="A17" s="15" t="s">
        <v>26</v>
      </c>
      <c r="B17" s="164" t="s">
        <v>27</v>
      </c>
      <c r="C17" s="165"/>
      <c r="D17" s="19"/>
      <c r="E17" s="20">
        <v>1</v>
      </c>
      <c r="F17" s="19">
        <f t="shared" si="0"/>
        <v>0</v>
      </c>
    </row>
    <row r="18" spans="1:6" x14ac:dyDescent="0.25">
      <c r="A18" s="15" t="s">
        <v>28</v>
      </c>
      <c r="B18" s="164" t="s">
        <v>29</v>
      </c>
      <c r="C18" s="165"/>
      <c r="D18" s="19"/>
      <c r="E18" s="20">
        <v>1</v>
      </c>
      <c r="F18" s="19">
        <f t="shared" si="0"/>
        <v>0</v>
      </c>
    </row>
    <row r="19" spans="1:6" x14ac:dyDescent="0.25">
      <c r="A19" s="15" t="s">
        <v>30</v>
      </c>
      <c r="B19" s="164" t="s">
        <v>31</v>
      </c>
      <c r="C19" s="165"/>
      <c r="D19" s="19"/>
      <c r="E19" s="20">
        <v>1</v>
      </c>
      <c r="F19" s="19">
        <f t="shared" si="0"/>
        <v>0</v>
      </c>
    </row>
    <row r="20" spans="1:6" x14ac:dyDescent="0.25">
      <c r="A20" s="15" t="s">
        <v>32</v>
      </c>
      <c r="B20" s="164" t="s">
        <v>33</v>
      </c>
      <c r="C20" s="165"/>
      <c r="D20" s="19"/>
      <c r="E20" s="20">
        <v>1</v>
      </c>
      <c r="F20" s="19">
        <f t="shared" si="0"/>
        <v>0</v>
      </c>
    </row>
    <row r="21" spans="1:6" x14ac:dyDescent="0.25">
      <c r="A21" s="15">
        <v>100</v>
      </c>
      <c r="B21" s="164" t="s">
        <v>34</v>
      </c>
      <c r="C21" s="165"/>
      <c r="D21" s="19"/>
      <c r="E21" s="20">
        <v>1</v>
      </c>
      <c r="F21" s="19">
        <f t="shared" si="0"/>
        <v>0</v>
      </c>
    </row>
    <row r="22" spans="1:6" x14ac:dyDescent="0.25">
      <c r="A22" s="15">
        <v>110</v>
      </c>
      <c r="B22" s="164" t="s">
        <v>35</v>
      </c>
      <c r="C22" s="165"/>
      <c r="D22" s="19"/>
      <c r="E22" s="20">
        <v>1</v>
      </c>
      <c r="F22" s="19">
        <f>+D22*E22</f>
        <v>0</v>
      </c>
    </row>
    <row r="23" spans="1:6" x14ac:dyDescent="0.25">
      <c r="A23" s="15">
        <v>120</v>
      </c>
      <c r="B23" s="164" t="s">
        <v>36</v>
      </c>
      <c r="C23" s="165"/>
      <c r="D23" s="19"/>
      <c r="E23" s="20">
        <v>1</v>
      </c>
      <c r="F23" s="19">
        <f t="shared" si="0"/>
        <v>0</v>
      </c>
    </row>
    <row r="24" spans="1:6" x14ac:dyDescent="0.25">
      <c r="A24" s="15">
        <v>130</v>
      </c>
      <c r="B24" s="164" t="s">
        <v>37</v>
      </c>
      <c r="C24" s="165"/>
      <c r="D24" s="19"/>
      <c r="E24" s="20">
        <v>1</v>
      </c>
      <c r="F24" s="19">
        <f t="shared" si="0"/>
        <v>0</v>
      </c>
    </row>
    <row r="25" spans="1:6" x14ac:dyDescent="0.25">
      <c r="A25" s="15">
        <v>140</v>
      </c>
      <c r="B25" s="164" t="s">
        <v>38</v>
      </c>
      <c r="C25" s="165"/>
      <c r="D25" s="19"/>
      <c r="E25" s="20">
        <v>0.95</v>
      </c>
      <c r="F25" s="19">
        <f t="shared" si="0"/>
        <v>0</v>
      </c>
    </row>
    <row r="26" spans="1:6" x14ac:dyDescent="0.25">
      <c r="A26" s="15">
        <v>150</v>
      </c>
      <c r="B26" s="164" t="s">
        <v>39</v>
      </c>
      <c r="C26" s="165"/>
      <c r="D26" s="17"/>
      <c r="E26" s="17"/>
      <c r="F26" s="17"/>
    </row>
    <row r="27" spans="1:6" x14ac:dyDescent="0.25">
      <c r="A27" s="15">
        <v>160</v>
      </c>
      <c r="B27" s="164" t="s">
        <v>40</v>
      </c>
      <c r="C27" s="165"/>
      <c r="D27" s="17"/>
      <c r="E27" s="17"/>
      <c r="F27" s="17"/>
    </row>
    <row r="28" spans="1:6" x14ac:dyDescent="0.25">
      <c r="A28" s="15">
        <v>170</v>
      </c>
      <c r="B28" s="164" t="s">
        <v>41</v>
      </c>
      <c r="C28" s="165"/>
      <c r="D28" s="17"/>
      <c r="E28" s="17"/>
      <c r="F28" s="17"/>
    </row>
    <row r="29" spans="1:6" x14ac:dyDescent="0.25">
      <c r="A29" s="15">
        <v>180</v>
      </c>
      <c r="B29" s="172" t="s">
        <v>42</v>
      </c>
      <c r="C29" s="189"/>
      <c r="D29" s="21">
        <f>SUM(D30:D31)</f>
        <v>0</v>
      </c>
      <c r="E29" s="17"/>
      <c r="F29" s="21">
        <f>SUM(F30:F31)</f>
        <v>0</v>
      </c>
    </row>
    <row r="30" spans="1:6" x14ac:dyDescent="0.25">
      <c r="A30" s="15">
        <v>190</v>
      </c>
      <c r="B30" s="164" t="s">
        <v>43</v>
      </c>
      <c r="C30" s="165"/>
      <c r="D30" s="22"/>
      <c r="E30" s="22">
        <v>0.93</v>
      </c>
      <c r="F30" s="19">
        <f>+D30*E30</f>
        <v>0</v>
      </c>
    </row>
    <row r="31" spans="1:6" x14ac:dyDescent="0.25">
      <c r="A31" s="15">
        <v>200</v>
      </c>
      <c r="B31" s="164" t="s">
        <v>44</v>
      </c>
      <c r="C31" s="165"/>
      <c r="D31" s="22"/>
      <c r="E31" s="22">
        <v>0.88</v>
      </c>
      <c r="F31" s="19">
        <f t="shared" ref="F31" si="1">+D31*E31</f>
        <v>0</v>
      </c>
    </row>
    <row r="32" spans="1:6" x14ac:dyDescent="0.25">
      <c r="A32" s="15">
        <v>210</v>
      </c>
      <c r="B32" s="164" t="s">
        <v>45</v>
      </c>
      <c r="C32" s="165"/>
      <c r="D32" s="17"/>
      <c r="E32" s="17"/>
      <c r="F32" s="17"/>
    </row>
    <row r="33" spans="1:6" x14ac:dyDescent="0.25">
      <c r="A33" s="15">
        <v>220</v>
      </c>
      <c r="B33" s="172" t="s">
        <v>46</v>
      </c>
      <c r="C33" s="189"/>
      <c r="D33" s="21">
        <f>SUM(D34,D42)</f>
        <v>0</v>
      </c>
      <c r="E33" s="17"/>
      <c r="F33" s="23">
        <f>SUM(F34,F42)</f>
        <v>0</v>
      </c>
    </row>
    <row r="34" spans="1:6" x14ac:dyDescent="0.25">
      <c r="A34" s="15">
        <v>230</v>
      </c>
      <c r="B34" s="172" t="s">
        <v>47</v>
      </c>
      <c r="C34" s="189"/>
      <c r="D34" s="21">
        <f>SUM(D35:D40)</f>
        <v>0</v>
      </c>
      <c r="E34" s="17"/>
      <c r="F34" s="21">
        <f>SUM(F35:F40)</f>
        <v>0</v>
      </c>
    </row>
    <row r="35" spans="1:6" x14ac:dyDescent="0.25">
      <c r="A35" s="15">
        <v>240</v>
      </c>
      <c r="B35" s="164" t="s">
        <v>48</v>
      </c>
      <c r="C35" s="165"/>
      <c r="D35" s="22"/>
      <c r="E35" s="24">
        <v>0.85</v>
      </c>
      <c r="F35" s="19">
        <f t="shared" ref="F35:F40" si="2">+D35*E35</f>
        <v>0</v>
      </c>
    </row>
    <row r="36" spans="1:6" x14ac:dyDescent="0.25">
      <c r="A36" s="15">
        <v>250</v>
      </c>
      <c r="B36" s="164" t="s">
        <v>49</v>
      </c>
      <c r="C36" s="165"/>
      <c r="D36" s="22"/>
      <c r="E36" s="24">
        <v>0.85</v>
      </c>
      <c r="F36" s="19">
        <f t="shared" si="2"/>
        <v>0</v>
      </c>
    </row>
    <row r="37" spans="1:6" x14ac:dyDescent="0.25">
      <c r="A37" s="15">
        <v>260</v>
      </c>
      <c r="B37" s="164" t="s">
        <v>50</v>
      </c>
      <c r="C37" s="165"/>
      <c r="D37" s="22"/>
      <c r="E37" s="24">
        <v>0.85</v>
      </c>
      <c r="F37" s="19">
        <f t="shared" si="2"/>
        <v>0</v>
      </c>
    </row>
    <row r="38" spans="1:6" x14ac:dyDescent="0.25">
      <c r="A38" s="15">
        <v>270</v>
      </c>
      <c r="B38" s="164" t="s">
        <v>51</v>
      </c>
      <c r="C38" s="165"/>
      <c r="D38" s="22"/>
      <c r="E38" s="24">
        <v>0.85</v>
      </c>
      <c r="F38" s="19">
        <f t="shared" si="2"/>
        <v>0</v>
      </c>
    </row>
    <row r="39" spans="1:6" x14ac:dyDescent="0.25">
      <c r="A39" s="15">
        <v>280</v>
      </c>
      <c r="B39" s="164" t="s">
        <v>52</v>
      </c>
      <c r="C39" s="165"/>
      <c r="D39" s="22"/>
      <c r="E39" s="24">
        <v>0.85</v>
      </c>
      <c r="F39" s="19">
        <f t="shared" si="2"/>
        <v>0</v>
      </c>
    </row>
    <row r="40" spans="1:6" x14ac:dyDescent="0.25">
      <c r="A40" s="15">
        <v>290</v>
      </c>
      <c r="B40" s="164" t="s">
        <v>53</v>
      </c>
      <c r="C40" s="165"/>
      <c r="D40" s="22"/>
      <c r="E40" s="24">
        <v>0.8</v>
      </c>
      <c r="F40" s="19">
        <f t="shared" si="2"/>
        <v>0</v>
      </c>
    </row>
    <row r="41" spans="1:6" x14ac:dyDescent="0.25">
      <c r="A41" s="15">
        <v>300</v>
      </c>
      <c r="B41" s="164" t="s">
        <v>54</v>
      </c>
      <c r="C41" s="165"/>
      <c r="D41" s="17"/>
      <c r="E41" s="17"/>
      <c r="F41" s="17"/>
    </row>
    <row r="42" spans="1:6" x14ac:dyDescent="0.25">
      <c r="A42" s="15">
        <v>310</v>
      </c>
      <c r="B42" s="172" t="s">
        <v>55</v>
      </c>
      <c r="C42" s="189"/>
      <c r="D42" s="25">
        <f>+D45+D47+D48+D49+D50+D55</f>
        <v>0</v>
      </c>
      <c r="E42" s="17"/>
      <c r="F42" s="25">
        <f>+F45+F47+F48+F49+F50+F55</f>
        <v>0</v>
      </c>
    </row>
    <row r="43" spans="1:6" x14ac:dyDescent="0.25">
      <c r="A43" s="15">
        <v>320</v>
      </c>
      <c r="B43" s="164" t="s">
        <v>56</v>
      </c>
      <c r="C43" s="165"/>
      <c r="D43" s="153">
        <f>(D18+D24+D30+D36)-MIN(D18+D24+D30+D36,D42)</f>
        <v>0</v>
      </c>
      <c r="E43" s="17"/>
      <c r="F43" s="17"/>
    </row>
    <row r="44" spans="1:6" x14ac:dyDescent="0.25">
      <c r="A44" s="15">
        <v>330</v>
      </c>
      <c r="B44" s="164" t="s">
        <v>57</v>
      </c>
      <c r="C44" s="165"/>
      <c r="D44" s="17"/>
      <c r="E44" s="17"/>
      <c r="F44" s="17"/>
    </row>
    <row r="45" spans="1:6" x14ac:dyDescent="0.25">
      <c r="A45" s="15">
        <v>340</v>
      </c>
      <c r="B45" s="164" t="s">
        <v>58</v>
      </c>
      <c r="C45" s="165"/>
      <c r="D45" s="22"/>
      <c r="E45" s="24">
        <v>0.7</v>
      </c>
      <c r="F45" s="19">
        <f t="shared" ref="F45:F50" si="3">+D45*E45</f>
        <v>0</v>
      </c>
    </row>
    <row r="46" spans="1:6" x14ac:dyDescent="0.25">
      <c r="A46" s="15">
        <v>350</v>
      </c>
      <c r="B46" s="164" t="s">
        <v>59</v>
      </c>
      <c r="C46" s="165"/>
      <c r="D46" s="17"/>
      <c r="E46" s="17"/>
      <c r="F46" s="17"/>
    </row>
    <row r="47" spans="1:6" x14ac:dyDescent="0.25">
      <c r="A47" s="15">
        <v>360</v>
      </c>
      <c r="B47" s="164" t="s">
        <v>60</v>
      </c>
      <c r="C47" s="165"/>
      <c r="D47" s="19"/>
      <c r="E47" s="24">
        <v>0.5</v>
      </c>
      <c r="F47" s="19">
        <f t="shared" si="3"/>
        <v>0</v>
      </c>
    </row>
    <row r="48" spans="1:6" x14ac:dyDescent="0.25">
      <c r="A48" s="15">
        <v>370</v>
      </c>
      <c r="B48" s="164" t="s">
        <v>61</v>
      </c>
      <c r="C48" s="165"/>
      <c r="D48" s="22"/>
      <c r="E48" s="24">
        <v>0.5</v>
      </c>
      <c r="F48" s="19">
        <f t="shared" si="3"/>
        <v>0</v>
      </c>
    </row>
    <row r="49" spans="1:6" x14ac:dyDescent="0.25">
      <c r="A49" s="15">
        <v>380</v>
      </c>
      <c r="B49" s="164" t="s">
        <v>62</v>
      </c>
      <c r="C49" s="165"/>
      <c r="D49" s="22"/>
      <c r="E49" s="24">
        <v>0.5</v>
      </c>
      <c r="F49" s="19">
        <f t="shared" si="3"/>
        <v>0</v>
      </c>
    </row>
    <row r="50" spans="1:6" x14ac:dyDescent="0.25">
      <c r="A50" s="15">
        <v>390</v>
      </c>
      <c r="B50" s="164" t="s">
        <v>63</v>
      </c>
      <c r="C50" s="165"/>
      <c r="D50" s="22"/>
      <c r="E50" s="24">
        <v>0.5</v>
      </c>
      <c r="F50" s="19">
        <f t="shared" si="3"/>
        <v>0</v>
      </c>
    </row>
    <row r="51" spans="1:6" x14ac:dyDescent="0.25">
      <c r="A51" s="15">
        <v>400</v>
      </c>
      <c r="B51" s="164" t="s">
        <v>64</v>
      </c>
      <c r="C51" s="165"/>
      <c r="D51" s="17"/>
      <c r="E51" s="17"/>
      <c r="F51" s="17"/>
    </row>
    <row r="52" spans="1:6" x14ac:dyDescent="0.25">
      <c r="A52" s="15">
        <v>410</v>
      </c>
      <c r="B52" s="164" t="s">
        <v>65</v>
      </c>
      <c r="C52" s="165"/>
      <c r="D52" s="17"/>
      <c r="E52" s="17"/>
      <c r="F52" s="17"/>
    </row>
    <row r="53" spans="1:6" x14ac:dyDescent="0.25">
      <c r="A53" s="15">
        <v>420</v>
      </c>
      <c r="B53" s="164" t="s">
        <v>66</v>
      </c>
      <c r="C53" s="165"/>
      <c r="D53" s="17"/>
      <c r="E53" s="17"/>
      <c r="F53" s="17"/>
    </row>
    <row r="54" spans="1:6" x14ac:dyDescent="0.25">
      <c r="A54" s="15">
        <v>430</v>
      </c>
      <c r="B54" s="164" t="s">
        <v>67</v>
      </c>
      <c r="C54" s="165"/>
      <c r="D54" s="17"/>
      <c r="E54" s="17"/>
      <c r="F54" s="17"/>
    </row>
    <row r="55" spans="1:6" ht="30" customHeight="1" x14ac:dyDescent="0.25">
      <c r="A55" s="15">
        <v>440</v>
      </c>
      <c r="B55" s="167" t="s">
        <v>68</v>
      </c>
      <c r="C55" s="187"/>
      <c r="D55" s="22"/>
      <c r="E55" s="22">
        <v>0.45</v>
      </c>
      <c r="F55" s="19">
        <f t="shared" ref="F55" si="4">+D55*E55</f>
        <v>0</v>
      </c>
    </row>
    <row r="56" spans="1:6" x14ac:dyDescent="0.25">
      <c r="A56" s="15">
        <v>450</v>
      </c>
      <c r="B56" s="164" t="s">
        <v>69</v>
      </c>
      <c r="C56" s="165"/>
      <c r="D56" s="17"/>
      <c r="E56" s="17"/>
      <c r="F56" s="17"/>
    </row>
    <row r="57" spans="1:6" x14ac:dyDescent="0.25">
      <c r="A57" s="15">
        <v>460</v>
      </c>
      <c r="B57" s="164" t="s">
        <v>70</v>
      </c>
      <c r="C57" s="165"/>
      <c r="D57" s="17"/>
      <c r="E57" s="17"/>
      <c r="F57" s="17"/>
    </row>
    <row r="58" spans="1:6" x14ac:dyDescent="0.25">
      <c r="A58" s="15">
        <v>470</v>
      </c>
      <c r="B58" s="164" t="s">
        <v>71</v>
      </c>
      <c r="C58" s="165"/>
      <c r="D58" s="17"/>
      <c r="E58" s="17"/>
      <c r="F58" s="17"/>
    </row>
    <row r="59" spans="1:6" x14ac:dyDescent="0.25">
      <c r="A59" s="169" t="s">
        <v>72</v>
      </c>
      <c r="B59" s="170"/>
      <c r="C59" s="170"/>
      <c r="D59" s="188"/>
      <c r="E59" s="188"/>
      <c r="F59" s="188"/>
    </row>
    <row r="60" spans="1:6" x14ac:dyDescent="0.25">
      <c r="A60" s="15">
        <v>480</v>
      </c>
      <c r="B60" s="164" t="s">
        <v>73</v>
      </c>
      <c r="C60" s="165"/>
      <c r="D60" s="26"/>
      <c r="E60" s="26"/>
      <c r="F60" s="26"/>
    </row>
    <row r="61" spans="1:6" x14ac:dyDescent="0.25">
      <c r="A61" s="15">
        <v>490</v>
      </c>
      <c r="B61" s="164" t="s">
        <v>74</v>
      </c>
      <c r="C61" s="165"/>
      <c r="D61" s="26"/>
      <c r="E61" s="26"/>
      <c r="F61" s="26"/>
    </row>
    <row r="62" spans="1:6" x14ac:dyDescent="0.25">
      <c r="A62" s="15">
        <v>500</v>
      </c>
      <c r="B62" s="164" t="s">
        <v>75</v>
      </c>
      <c r="C62" s="165"/>
      <c r="D62" s="26"/>
      <c r="E62" s="26"/>
      <c r="F62" s="26"/>
    </row>
    <row r="63" spans="1:6" x14ac:dyDescent="0.25">
      <c r="A63" s="15">
        <v>510</v>
      </c>
      <c r="B63" s="164" t="s">
        <v>76</v>
      </c>
      <c r="C63" s="165"/>
      <c r="D63" s="26"/>
      <c r="E63" s="26"/>
      <c r="F63" s="26"/>
    </row>
    <row r="64" spans="1:6" x14ac:dyDescent="0.25">
      <c r="A64" s="15">
        <v>520</v>
      </c>
      <c r="B64" s="164" t="s">
        <v>77</v>
      </c>
      <c r="C64" s="165"/>
      <c r="D64" s="116"/>
      <c r="E64" s="26"/>
      <c r="F64" s="26"/>
    </row>
    <row r="65" spans="1:8" x14ac:dyDescent="0.25">
      <c r="A65" s="15">
        <v>530</v>
      </c>
      <c r="B65" s="164" t="s">
        <v>78</v>
      </c>
      <c r="C65" s="165"/>
      <c r="D65" s="27"/>
      <c r="E65" s="26"/>
      <c r="F65" s="26"/>
    </row>
    <row r="66" spans="1:8" x14ac:dyDescent="0.25">
      <c r="A66" s="15">
        <v>540</v>
      </c>
      <c r="B66" s="164" t="s">
        <v>79</v>
      </c>
      <c r="C66" s="165"/>
      <c r="D66" s="27"/>
      <c r="E66" s="26"/>
      <c r="F66" s="26"/>
    </row>
    <row r="67" spans="1:8" x14ac:dyDescent="0.25">
      <c r="A67" s="15">
        <v>550</v>
      </c>
      <c r="B67" s="164" t="s">
        <v>80</v>
      </c>
      <c r="C67" s="165"/>
      <c r="D67" s="26"/>
      <c r="E67" s="26"/>
      <c r="F67" s="26"/>
    </row>
    <row r="68" spans="1:8" x14ac:dyDescent="0.25">
      <c r="A68" s="15">
        <v>560</v>
      </c>
      <c r="B68" s="164" t="s">
        <v>81</v>
      </c>
      <c r="C68" s="165"/>
      <c r="D68" s="26"/>
      <c r="E68" s="26"/>
      <c r="F68" s="26"/>
    </row>
    <row r="69" spans="1:8" x14ac:dyDescent="0.25">
      <c r="A69" s="15">
        <v>570</v>
      </c>
      <c r="B69" s="164" t="s">
        <v>82</v>
      </c>
      <c r="C69" s="165"/>
      <c r="D69" s="26"/>
      <c r="E69" s="26"/>
      <c r="F69" s="26"/>
    </row>
    <row r="70" spans="1:8" x14ac:dyDescent="0.25">
      <c r="A70" s="15">
        <v>580</v>
      </c>
      <c r="B70" s="164" t="s">
        <v>83</v>
      </c>
      <c r="C70" s="165"/>
      <c r="D70" s="27"/>
      <c r="E70" s="26"/>
      <c r="F70" s="26"/>
    </row>
    <row r="71" spans="1:8" x14ac:dyDescent="0.25">
      <c r="A71" s="15">
        <v>590</v>
      </c>
      <c r="B71" s="164" t="s">
        <v>84</v>
      </c>
      <c r="C71" s="165"/>
      <c r="D71" s="28"/>
      <c r="E71" s="26"/>
      <c r="F71" s="26"/>
    </row>
    <row r="72" spans="1:8" x14ac:dyDescent="0.25">
      <c r="A72" s="15">
        <v>600</v>
      </c>
      <c r="B72" s="164" t="s">
        <v>85</v>
      </c>
      <c r="C72" s="165"/>
      <c r="D72" s="27"/>
      <c r="E72" s="26"/>
      <c r="F72" s="26"/>
    </row>
    <row r="73" spans="1:8" x14ac:dyDescent="0.25">
      <c r="A73" s="15">
        <v>610</v>
      </c>
      <c r="B73" s="164" t="s">
        <v>86</v>
      </c>
      <c r="C73" s="165"/>
      <c r="D73" s="27"/>
      <c r="E73" s="26"/>
      <c r="F73" s="26"/>
    </row>
    <row r="75" spans="1:8" s="1" customFormat="1" ht="12.75" x14ac:dyDescent="0.2">
      <c r="B75" s="29" t="s">
        <v>87</v>
      </c>
      <c r="C75" s="30"/>
      <c r="D75" s="30"/>
      <c r="E75" s="30"/>
      <c r="F75" s="30"/>
      <c r="G75" s="30"/>
    </row>
    <row r="76" spans="1:8" s="1" customFormat="1" ht="12.75" x14ac:dyDescent="0.2">
      <c r="B76" s="31" t="s">
        <v>88</v>
      </c>
      <c r="C76" s="32"/>
      <c r="D76" s="32"/>
      <c r="E76" s="32"/>
      <c r="F76" s="32"/>
      <c r="G76" s="32"/>
    </row>
    <row r="77" spans="1:8" s="1" customFormat="1" ht="12.75" x14ac:dyDescent="0.2">
      <c r="B77" s="32"/>
      <c r="C77" s="32"/>
    </row>
    <row r="78" spans="1:8" s="1" customFormat="1" ht="12.75" x14ac:dyDescent="0.2">
      <c r="B78" s="29" t="s">
        <v>87</v>
      </c>
      <c r="C78" s="30"/>
      <c r="D78" s="30"/>
      <c r="E78" s="30"/>
      <c r="F78" s="30"/>
      <c r="G78" s="30"/>
    </row>
    <row r="79" spans="1:8" s="1" customFormat="1" ht="12.75" x14ac:dyDescent="0.2">
      <c r="B79" s="31" t="s">
        <v>88</v>
      </c>
      <c r="C79" s="32"/>
      <c r="D79" s="32"/>
      <c r="E79" s="32"/>
      <c r="F79" s="32"/>
      <c r="G79" s="32"/>
      <c r="H79" s="32"/>
    </row>
  </sheetData>
  <sheetProtection formatCells="0" formatColumns="0" formatRows="0" insertColumns="0" insertRows="0" insertHyperlinks="0" deleteColumns="0" deleteRows="0" sort="0" autoFilter="0" pivotTables="0"/>
  <mergeCells count="72">
    <mergeCell ref="B13:C13"/>
    <mergeCell ref="A4:C4"/>
    <mergeCell ref="D4:F4"/>
    <mergeCell ref="B5:C5"/>
    <mergeCell ref="E5:F5"/>
    <mergeCell ref="B6:C6"/>
    <mergeCell ref="E6:F6"/>
    <mergeCell ref="B7:C7"/>
    <mergeCell ref="E7:F7"/>
    <mergeCell ref="E8:F8"/>
    <mergeCell ref="A10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F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</mergeCells>
  <hyperlinks>
    <hyperlink ref="D2" location="'Pregled obrazaca'!A1" display="Povratak na Pregled obrazaca"/>
  </hyperlinks>
  <pageMargins left="0.25" right="0.25" top="0.75" bottom="0.75" header="0.3" footer="0.3"/>
  <pageSetup paperSize="9" scale="4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zoomScale="80" zoomScaleNormal="80" workbookViewId="0">
      <selection activeCell="B39" sqref="B39:C39"/>
    </sheetView>
  </sheetViews>
  <sheetFormatPr defaultColWidth="9.140625" defaultRowHeight="15" x14ac:dyDescent="0.25"/>
  <cols>
    <col min="1" max="1" width="8.7109375" style="91" customWidth="1"/>
    <col min="2" max="2" width="104.42578125" style="91" customWidth="1"/>
    <col min="3" max="3" width="67.85546875" style="91" customWidth="1"/>
    <col min="4" max="4" width="12.7109375" style="91" customWidth="1"/>
    <col min="5" max="5" width="10.85546875" style="91" customWidth="1"/>
    <col min="6" max="6" width="11" style="91" customWidth="1"/>
    <col min="7" max="16384" width="9.140625" style="91"/>
  </cols>
  <sheetData>
    <row r="1" spans="1:10" x14ac:dyDescent="0.25">
      <c r="A1" s="1"/>
      <c r="B1" s="1"/>
      <c r="C1" s="1"/>
      <c r="D1" s="1"/>
    </row>
    <row r="2" spans="1:10" s="5" customFormat="1" x14ac:dyDescent="0.25">
      <c r="A2" s="1"/>
      <c r="B2" s="2" t="s">
        <v>0</v>
      </c>
      <c r="C2" s="2"/>
      <c r="D2" s="3" t="s">
        <v>1</v>
      </c>
      <c r="E2" s="4"/>
    </row>
    <row r="3" spans="1:10" s="5" customFormat="1" x14ac:dyDescent="0.25">
      <c r="A3" s="1"/>
      <c r="B3" s="1"/>
      <c r="C3" s="1"/>
      <c r="D3" s="1"/>
      <c r="E3" s="4"/>
    </row>
    <row r="4" spans="1:10" s="5" customFormat="1" x14ac:dyDescent="0.25">
      <c r="A4" s="174" t="s">
        <v>89</v>
      </c>
      <c r="B4" s="175"/>
      <c r="C4" s="176"/>
      <c r="D4" s="177" t="s">
        <v>90</v>
      </c>
      <c r="E4" s="177"/>
      <c r="F4" s="177"/>
      <c r="G4" s="6"/>
      <c r="H4" s="7"/>
      <c r="I4" s="82"/>
      <c r="J4" s="82"/>
    </row>
    <row r="5" spans="1:10" s="1" customFormat="1" ht="12.75" x14ac:dyDescent="0.2">
      <c r="A5" s="8" t="s">
        <v>4</v>
      </c>
      <c r="B5" s="178"/>
      <c r="C5" s="179"/>
      <c r="D5" s="9" t="s">
        <v>5</v>
      </c>
      <c r="E5" s="180"/>
      <c r="F5" s="180"/>
      <c r="G5" s="10"/>
      <c r="H5" s="11"/>
      <c r="I5" s="83"/>
      <c r="J5" s="83"/>
    </row>
    <row r="6" spans="1:10" s="1" customFormat="1" ht="12.75" x14ac:dyDescent="0.2">
      <c r="A6" s="8" t="s">
        <v>6</v>
      </c>
      <c r="B6" s="178"/>
      <c r="C6" s="179"/>
      <c r="D6" s="12" t="s">
        <v>7</v>
      </c>
      <c r="E6" s="180"/>
      <c r="F6" s="180"/>
      <c r="G6" s="10"/>
      <c r="H6" s="11"/>
      <c r="I6" s="83"/>
      <c r="J6" s="83"/>
    </row>
    <row r="7" spans="1:10" s="1" customFormat="1" ht="12.75" x14ac:dyDescent="0.2">
      <c r="A7" s="8" t="s">
        <v>8</v>
      </c>
      <c r="B7" s="178"/>
      <c r="C7" s="179"/>
      <c r="D7" s="12" t="s">
        <v>9</v>
      </c>
      <c r="E7" s="180"/>
      <c r="F7" s="180"/>
      <c r="G7" s="10"/>
      <c r="H7" s="11"/>
      <c r="I7" s="83"/>
      <c r="J7" s="83"/>
    </row>
    <row r="8" spans="1:10" s="13" customFormat="1" x14ac:dyDescent="0.25">
      <c r="D8" s="12" t="s">
        <v>10</v>
      </c>
      <c r="E8" s="178"/>
      <c r="F8" s="179"/>
    </row>
    <row r="9" spans="1:10" s="13" customFormat="1" x14ac:dyDescent="0.25">
      <c r="A9" s="13" t="s">
        <v>98</v>
      </c>
    </row>
    <row r="10" spans="1:10" ht="57" customHeight="1" x14ac:dyDescent="0.25">
      <c r="A10" s="181" t="s">
        <v>92</v>
      </c>
      <c r="B10" s="182"/>
      <c r="C10" s="183"/>
      <c r="D10" s="35" t="s">
        <v>13</v>
      </c>
      <c r="E10" s="35" t="s">
        <v>14</v>
      </c>
      <c r="F10" s="35" t="s">
        <v>15</v>
      </c>
    </row>
    <row r="11" spans="1:10" ht="15.75" customHeight="1" x14ac:dyDescent="0.25">
      <c r="A11" s="184"/>
      <c r="B11" s="185"/>
      <c r="C11" s="186"/>
      <c r="D11" s="15" t="s">
        <v>16</v>
      </c>
      <c r="E11" s="15" t="s">
        <v>17</v>
      </c>
      <c r="F11" s="15" t="s">
        <v>18</v>
      </c>
    </row>
    <row r="12" spans="1:10" x14ac:dyDescent="0.25">
      <c r="A12" s="15" t="s">
        <v>16</v>
      </c>
      <c r="B12" s="172" t="s">
        <v>19</v>
      </c>
      <c r="C12" s="189"/>
      <c r="D12" s="16">
        <f>SUM(D13,D33)</f>
        <v>0</v>
      </c>
      <c r="E12" s="17"/>
      <c r="F12" s="16">
        <f>SUM(F13,F33)</f>
        <v>0</v>
      </c>
    </row>
    <row r="13" spans="1:10" x14ac:dyDescent="0.25">
      <c r="A13" s="15" t="s">
        <v>20</v>
      </c>
      <c r="B13" s="172" t="s">
        <v>21</v>
      </c>
      <c r="C13" s="189"/>
      <c r="D13" s="16">
        <f>SUM(D14,D29)</f>
        <v>0</v>
      </c>
      <c r="E13" s="17"/>
      <c r="F13" s="16">
        <f>SUM(F14,F29)</f>
        <v>0</v>
      </c>
    </row>
    <row r="14" spans="1:10" x14ac:dyDescent="0.25">
      <c r="A14" s="15" t="s">
        <v>17</v>
      </c>
      <c r="B14" s="172" t="s">
        <v>22</v>
      </c>
      <c r="C14" s="189"/>
      <c r="D14" s="16">
        <f>SUM(D15:D25)</f>
        <v>0</v>
      </c>
      <c r="E14" s="17"/>
      <c r="F14" s="16">
        <f>SUM(F15:F25)</f>
        <v>0</v>
      </c>
    </row>
    <row r="15" spans="1:10" x14ac:dyDescent="0.25">
      <c r="A15" s="15" t="s">
        <v>18</v>
      </c>
      <c r="B15" s="164" t="s">
        <v>23</v>
      </c>
      <c r="C15" s="165"/>
      <c r="D15" s="19"/>
      <c r="E15" s="20">
        <v>1</v>
      </c>
      <c r="F15" s="19">
        <f>+D15*E15</f>
        <v>0</v>
      </c>
    </row>
    <row r="16" spans="1:10" x14ac:dyDescent="0.25">
      <c r="A16" s="15" t="s">
        <v>24</v>
      </c>
      <c r="B16" s="164" t="s">
        <v>25</v>
      </c>
      <c r="C16" s="165"/>
      <c r="D16" s="19"/>
      <c r="E16" s="20">
        <v>1</v>
      </c>
      <c r="F16" s="19">
        <f t="shared" ref="F16:F25" si="0">+D16*E16</f>
        <v>0</v>
      </c>
    </row>
    <row r="17" spans="1:6" x14ac:dyDescent="0.25">
      <c r="A17" s="15" t="s">
        <v>26</v>
      </c>
      <c r="B17" s="164" t="s">
        <v>27</v>
      </c>
      <c r="C17" s="165"/>
      <c r="D17" s="19"/>
      <c r="E17" s="20">
        <v>1</v>
      </c>
      <c r="F17" s="19">
        <f t="shared" si="0"/>
        <v>0</v>
      </c>
    </row>
    <row r="18" spans="1:6" x14ac:dyDescent="0.25">
      <c r="A18" s="15" t="s">
        <v>28</v>
      </c>
      <c r="B18" s="164" t="s">
        <v>29</v>
      </c>
      <c r="C18" s="165"/>
      <c r="D18" s="19"/>
      <c r="E18" s="20">
        <v>1</v>
      </c>
      <c r="F18" s="19">
        <f t="shared" si="0"/>
        <v>0</v>
      </c>
    </row>
    <row r="19" spans="1:6" x14ac:dyDescent="0.25">
      <c r="A19" s="15" t="s">
        <v>30</v>
      </c>
      <c r="B19" s="164" t="s">
        <v>31</v>
      </c>
      <c r="C19" s="165"/>
      <c r="D19" s="19"/>
      <c r="E19" s="20">
        <v>1</v>
      </c>
      <c r="F19" s="19">
        <f t="shared" si="0"/>
        <v>0</v>
      </c>
    </row>
    <row r="20" spans="1:6" x14ac:dyDescent="0.25">
      <c r="A20" s="15" t="s">
        <v>32</v>
      </c>
      <c r="B20" s="164" t="s">
        <v>33</v>
      </c>
      <c r="C20" s="165"/>
      <c r="D20" s="19"/>
      <c r="E20" s="20">
        <v>1</v>
      </c>
      <c r="F20" s="19">
        <f t="shared" si="0"/>
        <v>0</v>
      </c>
    </row>
    <row r="21" spans="1:6" x14ac:dyDescent="0.25">
      <c r="A21" s="15">
        <v>100</v>
      </c>
      <c r="B21" s="164" t="s">
        <v>34</v>
      </c>
      <c r="C21" s="165"/>
      <c r="D21" s="19"/>
      <c r="E21" s="20">
        <v>1</v>
      </c>
      <c r="F21" s="19">
        <f t="shared" si="0"/>
        <v>0</v>
      </c>
    </row>
    <row r="22" spans="1:6" x14ac:dyDescent="0.25">
      <c r="A22" s="15">
        <v>110</v>
      </c>
      <c r="B22" s="164" t="s">
        <v>35</v>
      </c>
      <c r="C22" s="165"/>
      <c r="D22" s="19"/>
      <c r="E22" s="20">
        <v>1</v>
      </c>
      <c r="F22" s="19">
        <f>+D22*E22</f>
        <v>0</v>
      </c>
    </row>
    <row r="23" spans="1:6" x14ac:dyDescent="0.25">
      <c r="A23" s="15">
        <v>120</v>
      </c>
      <c r="B23" s="164" t="s">
        <v>36</v>
      </c>
      <c r="C23" s="165"/>
      <c r="D23" s="19"/>
      <c r="E23" s="20">
        <v>1</v>
      </c>
      <c r="F23" s="19">
        <f t="shared" si="0"/>
        <v>0</v>
      </c>
    </row>
    <row r="24" spans="1:6" x14ac:dyDescent="0.25">
      <c r="A24" s="15">
        <v>130</v>
      </c>
      <c r="B24" s="164" t="s">
        <v>37</v>
      </c>
      <c r="C24" s="165"/>
      <c r="D24" s="19"/>
      <c r="E24" s="20">
        <v>1</v>
      </c>
      <c r="F24" s="19">
        <f t="shared" si="0"/>
        <v>0</v>
      </c>
    </row>
    <row r="25" spans="1:6" x14ac:dyDescent="0.25">
      <c r="A25" s="15">
        <v>140</v>
      </c>
      <c r="B25" s="164" t="s">
        <v>38</v>
      </c>
      <c r="C25" s="165"/>
      <c r="D25" s="19"/>
      <c r="E25" s="20">
        <v>0.95</v>
      </c>
      <c r="F25" s="19">
        <f t="shared" si="0"/>
        <v>0</v>
      </c>
    </row>
    <row r="26" spans="1:6" x14ac:dyDescent="0.25">
      <c r="A26" s="15">
        <v>150</v>
      </c>
      <c r="B26" s="164" t="s">
        <v>39</v>
      </c>
      <c r="C26" s="165"/>
      <c r="D26" s="17"/>
      <c r="E26" s="17"/>
      <c r="F26" s="17"/>
    </row>
    <row r="27" spans="1:6" x14ac:dyDescent="0.25">
      <c r="A27" s="15">
        <v>160</v>
      </c>
      <c r="B27" s="164" t="s">
        <v>40</v>
      </c>
      <c r="C27" s="165"/>
      <c r="D27" s="17"/>
      <c r="E27" s="17"/>
      <c r="F27" s="17"/>
    </row>
    <row r="28" spans="1:6" x14ac:dyDescent="0.25">
      <c r="A28" s="15">
        <v>170</v>
      </c>
      <c r="B28" s="164" t="s">
        <v>41</v>
      </c>
      <c r="C28" s="165"/>
      <c r="D28" s="17"/>
      <c r="E28" s="17"/>
      <c r="F28" s="17"/>
    </row>
    <row r="29" spans="1:6" x14ac:dyDescent="0.25">
      <c r="A29" s="15">
        <v>180</v>
      </c>
      <c r="B29" s="172" t="s">
        <v>42</v>
      </c>
      <c r="C29" s="189"/>
      <c r="D29" s="21">
        <f>SUM(D30:D31)</f>
        <v>0</v>
      </c>
      <c r="E29" s="17"/>
      <c r="F29" s="21">
        <f>SUM(F30:F31)</f>
        <v>0</v>
      </c>
    </row>
    <row r="30" spans="1:6" x14ac:dyDescent="0.25">
      <c r="A30" s="15">
        <v>190</v>
      </c>
      <c r="B30" s="164" t="s">
        <v>43</v>
      </c>
      <c r="C30" s="165"/>
      <c r="D30" s="22"/>
      <c r="E30" s="22">
        <v>0.93</v>
      </c>
      <c r="F30" s="19">
        <f>+D30*E30</f>
        <v>0</v>
      </c>
    </row>
    <row r="31" spans="1:6" x14ac:dyDescent="0.25">
      <c r="A31" s="15">
        <v>200</v>
      </c>
      <c r="B31" s="164" t="s">
        <v>44</v>
      </c>
      <c r="C31" s="165"/>
      <c r="D31" s="22"/>
      <c r="E31" s="22">
        <v>0.88</v>
      </c>
      <c r="F31" s="19">
        <f t="shared" ref="F31" si="1">+D31*E31</f>
        <v>0</v>
      </c>
    </row>
    <row r="32" spans="1:6" x14ac:dyDescent="0.25">
      <c r="A32" s="15">
        <v>210</v>
      </c>
      <c r="B32" s="164" t="s">
        <v>45</v>
      </c>
      <c r="C32" s="165"/>
      <c r="D32" s="17"/>
      <c r="E32" s="17"/>
      <c r="F32" s="17"/>
    </row>
    <row r="33" spans="1:6" x14ac:dyDescent="0.25">
      <c r="A33" s="15">
        <v>220</v>
      </c>
      <c r="B33" s="172" t="s">
        <v>46</v>
      </c>
      <c r="C33" s="189"/>
      <c r="D33" s="21">
        <f>SUM(D34,D42)</f>
        <v>0</v>
      </c>
      <c r="E33" s="17"/>
      <c r="F33" s="23">
        <f>SUM(F34,F42)</f>
        <v>0</v>
      </c>
    </row>
    <row r="34" spans="1:6" x14ac:dyDescent="0.25">
      <c r="A34" s="15">
        <v>230</v>
      </c>
      <c r="B34" s="172" t="s">
        <v>47</v>
      </c>
      <c r="C34" s="189"/>
      <c r="D34" s="21">
        <f>SUM(D35:D40)</f>
        <v>0</v>
      </c>
      <c r="E34" s="17"/>
      <c r="F34" s="21">
        <f>SUM(F35:F40)</f>
        <v>0</v>
      </c>
    </row>
    <row r="35" spans="1:6" x14ac:dyDescent="0.25">
      <c r="A35" s="15">
        <v>240</v>
      </c>
      <c r="B35" s="164" t="s">
        <v>48</v>
      </c>
      <c r="C35" s="165"/>
      <c r="D35" s="22"/>
      <c r="E35" s="24">
        <v>0.85</v>
      </c>
      <c r="F35" s="19">
        <f t="shared" ref="F35:F40" si="2">+D35*E35</f>
        <v>0</v>
      </c>
    </row>
    <row r="36" spans="1:6" x14ac:dyDescent="0.25">
      <c r="A36" s="15">
        <v>250</v>
      </c>
      <c r="B36" s="164" t="s">
        <v>49</v>
      </c>
      <c r="C36" s="165"/>
      <c r="D36" s="22"/>
      <c r="E36" s="24">
        <v>0.85</v>
      </c>
      <c r="F36" s="19">
        <f t="shared" si="2"/>
        <v>0</v>
      </c>
    </row>
    <row r="37" spans="1:6" x14ac:dyDescent="0.25">
      <c r="A37" s="15">
        <v>260</v>
      </c>
      <c r="B37" s="164" t="s">
        <v>50</v>
      </c>
      <c r="C37" s="165"/>
      <c r="D37" s="22"/>
      <c r="E37" s="24">
        <v>0.85</v>
      </c>
      <c r="F37" s="19">
        <f t="shared" si="2"/>
        <v>0</v>
      </c>
    </row>
    <row r="38" spans="1:6" x14ac:dyDescent="0.25">
      <c r="A38" s="15">
        <v>270</v>
      </c>
      <c r="B38" s="164" t="s">
        <v>51</v>
      </c>
      <c r="C38" s="165"/>
      <c r="D38" s="22"/>
      <c r="E38" s="24">
        <v>0.85</v>
      </c>
      <c r="F38" s="19">
        <f t="shared" si="2"/>
        <v>0</v>
      </c>
    </row>
    <row r="39" spans="1:6" x14ac:dyDescent="0.25">
      <c r="A39" s="15">
        <v>280</v>
      </c>
      <c r="B39" s="164" t="s">
        <v>52</v>
      </c>
      <c r="C39" s="165"/>
      <c r="D39" s="22"/>
      <c r="E39" s="24">
        <v>0.85</v>
      </c>
      <c r="F39" s="19">
        <f t="shared" si="2"/>
        <v>0</v>
      </c>
    </row>
    <row r="40" spans="1:6" x14ac:dyDescent="0.25">
      <c r="A40" s="15">
        <v>290</v>
      </c>
      <c r="B40" s="164" t="s">
        <v>53</v>
      </c>
      <c r="C40" s="165"/>
      <c r="D40" s="22"/>
      <c r="E40" s="24">
        <v>0.8</v>
      </c>
      <c r="F40" s="19">
        <f t="shared" si="2"/>
        <v>0</v>
      </c>
    </row>
    <row r="41" spans="1:6" x14ac:dyDescent="0.25">
      <c r="A41" s="15">
        <v>300</v>
      </c>
      <c r="B41" s="164" t="s">
        <v>54</v>
      </c>
      <c r="C41" s="165"/>
      <c r="D41" s="17"/>
      <c r="E41" s="17"/>
      <c r="F41" s="17"/>
    </row>
    <row r="42" spans="1:6" x14ac:dyDescent="0.25">
      <c r="A42" s="15">
        <v>310</v>
      </c>
      <c r="B42" s="172" t="s">
        <v>55</v>
      </c>
      <c r="C42" s="189"/>
      <c r="D42" s="25">
        <f>+D45+D47+D48+D49+D50+D55</f>
        <v>0</v>
      </c>
      <c r="E42" s="17"/>
      <c r="F42" s="25">
        <f>+F45+F47+F48+F49+F50+F55</f>
        <v>0</v>
      </c>
    </row>
    <row r="43" spans="1:6" x14ac:dyDescent="0.25">
      <c r="A43" s="15">
        <v>320</v>
      </c>
      <c r="B43" s="164" t="s">
        <v>56</v>
      </c>
      <c r="C43" s="165"/>
      <c r="D43" s="153">
        <f>(D18+D24+D30+D36)-MIN(D18+D24+D30+D36,D42)</f>
        <v>0</v>
      </c>
      <c r="E43" s="17"/>
      <c r="F43" s="17"/>
    </row>
    <row r="44" spans="1:6" x14ac:dyDescent="0.25">
      <c r="A44" s="15">
        <v>330</v>
      </c>
      <c r="B44" s="164" t="s">
        <v>57</v>
      </c>
      <c r="C44" s="165"/>
      <c r="D44" s="17"/>
      <c r="E44" s="17"/>
      <c r="F44" s="17"/>
    </row>
    <row r="45" spans="1:6" x14ac:dyDescent="0.25">
      <c r="A45" s="15">
        <v>340</v>
      </c>
      <c r="B45" s="164" t="s">
        <v>58</v>
      </c>
      <c r="C45" s="165"/>
      <c r="D45" s="22"/>
      <c r="E45" s="24">
        <v>0.7</v>
      </c>
      <c r="F45" s="19">
        <f t="shared" ref="F45:F50" si="3">+D45*E45</f>
        <v>0</v>
      </c>
    </row>
    <row r="46" spans="1:6" x14ac:dyDescent="0.25">
      <c r="A46" s="15">
        <v>350</v>
      </c>
      <c r="B46" s="164" t="s">
        <v>59</v>
      </c>
      <c r="C46" s="165"/>
      <c r="D46" s="17"/>
      <c r="E46" s="17"/>
      <c r="F46" s="17"/>
    </row>
    <row r="47" spans="1:6" x14ac:dyDescent="0.25">
      <c r="A47" s="15">
        <v>360</v>
      </c>
      <c r="B47" s="164" t="s">
        <v>60</v>
      </c>
      <c r="C47" s="165"/>
      <c r="D47" s="19"/>
      <c r="E47" s="24">
        <v>0.5</v>
      </c>
      <c r="F47" s="19">
        <f t="shared" si="3"/>
        <v>0</v>
      </c>
    </row>
    <row r="48" spans="1:6" x14ac:dyDescent="0.25">
      <c r="A48" s="15">
        <v>370</v>
      </c>
      <c r="B48" s="164" t="s">
        <v>61</v>
      </c>
      <c r="C48" s="165"/>
      <c r="D48" s="22"/>
      <c r="E48" s="24">
        <v>0.5</v>
      </c>
      <c r="F48" s="19">
        <f t="shared" si="3"/>
        <v>0</v>
      </c>
    </row>
    <row r="49" spans="1:6" x14ac:dyDescent="0.25">
      <c r="A49" s="15">
        <v>380</v>
      </c>
      <c r="B49" s="164" t="s">
        <v>62</v>
      </c>
      <c r="C49" s="165"/>
      <c r="D49" s="22"/>
      <c r="E49" s="24">
        <v>0.5</v>
      </c>
      <c r="F49" s="19">
        <f t="shared" si="3"/>
        <v>0</v>
      </c>
    </row>
    <row r="50" spans="1:6" x14ac:dyDescent="0.25">
      <c r="A50" s="15">
        <v>390</v>
      </c>
      <c r="B50" s="164" t="s">
        <v>63</v>
      </c>
      <c r="C50" s="165"/>
      <c r="D50" s="22"/>
      <c r="E50" s="24">
        <v>0.5</v>
      </c>
      <c r="F50" s="19">
        <f t="shared" si="3"/>
        <v>0</v>
      </c>
    </row>
    <row r="51" spans="1:6" x14ac:dyDescent="0.25">
      <c r="A51" s="15">
        <v>400</v>
      </c>
      <c r="B51" s="164" t="s">
        <v>64</v>
      </c>
      <c r="C51" s="165"/>
      <c r="D51" s="17"/>
      <c r="E51" s="17"/>
      <c r="F51" s="17"/>
    </row>
    <row r="52" spans="1:6" x14ac:dyDescent="0.25">
      <c r="A52" s="15">
        <v>410</v>
      </c>
      <c r="B52" s="164" t="s">
        <v>65</v>
      </c>
      <c r="C52" s="165"/>
      <c r="D52" s="17"/>
      <c r="E52" s="17"/>
      <c r="F52" s="17"/>
    </row>
    <row r="53" spans="1:6" x14ac:dyDescent="0.25">
      <c r="A53" s="15">
        <v>420</v>
      </c>
      <c r="B53" s="164" t="s">
        <v>66</v>
      </c>
      <c r="C53" s="165"/>
      <c r="D53" s="17"/>
      <c r="E53" s="17"/>
      <c r="F53" s="17"/>
    </row>
    <row r="54" spans="1:6" x14ac:dyDescent="0.25">
      <c r="A54" s="15">
        <v>430</v>
      </c>
      <c r="B54" s="164" t="s">
        <v>67</v>
      </c>
      <c r="C54" s="165"/>
      <c r="D54" s="17"/>
      <c r="E54" s="17"/>
      <c r="F54" s="17"/>
    </row>
    <row r="55" spans="1:6" ht="30" customHeight="1" x14ac:dyDescent="0.25">
      <c r="A55" s="15">
        <v>440</v>
      </c>
      <c r="B55" s="167" t="s">
        <v>68</v>
      </c>
      <c r="C55" s="187"/>
      <c r="D55" s="22"/>
      <c r="E55" s="22">
        <v>0.45</v>
      </c>
      <c r="F55" s="19">
        <f t="shared" ref="F55" si="4">+D55*E55</f>
        <v>0</v>
      </c>
    </row>
    <row r="56" spans="1:6" x14ac:dyDescent="0.25">
      <c r="A56" s="15">
        <v>450</v>
      </c>
      <c r="B56" s="164" t="s">
        <v>69</v>
      </c>
      <c r="C56" s="165"/>
      <c r="D56" s="17"/>
      <c r="E56" s="17"/>
      <c r="F56" s="17"/>
    </row>
    <row r="57" spans="1:6" x14ac:dyDescent="0.25">
      <c r="A57" s="15">
        <v>460</v>
      </c>
      <c r="B57" s="164" t="s">
        <v>70</v>
      </c>
      <c r="C57" s="165"/>
      <c r="D57" s="17"/>
      <c r="E57" s="17"/>
      <c r="F57" s="17"/>
    </row>
    <row r="58" spans="1:6" x14ac:dyDescent="0.25">
      <c r="A58" s="15">
        <v>470</v>
      </c>
      <c r="B58" s="164" t="s">
        <v>71</v>
      </c>
      <c r="C58" s="165"/>
      <c r="D58" s="17"/>
      <c r="E58" s="17"/>
      <c r="F58" s="17"/>
    </row>
    <row r="59" spans="1:6" x14ac:dyDescent="0.25">
      <c r="A59" s="169" t="s">
        <v>72</v>
      </c>
      <c r="B59" s="170"/>
      <c r="C59" s="170"/>
      <c r="D59" s="188"/>
      <c r="E59" s="188"/>
      <c r="F59" s="188"/>
    </row>
    <row r="60" spans="1:6" x14ac:dyDescent="0.25">
      <c r="A60" s="15">
        <v>480</v>
      </c>
      <c r="B60" s="164" t="s">
        <v>73</v>
      </c>
      <c r="C60" s="165"/>
      <c r="D60" s="26"/>
      <c r="E60" s="26"/>
      <c r="F60" s="26"/>
    </row>
    <row r="61" spans="1:6" x14ac:dyDescent="0.25">
      <c r="A61" s="15">
        <v>490</v>
      </c>
      <c r="B61" s="164" t="s">
        <v>74</v>
      </c>
      <c r="C61" s="165"/>
      <c r="D61" s="26"/>
      <c r="E61" s="26"/>
      <c r="F61" s="26"/>
    </row>
    <row r="62" spans="1:6" x14ac:dyDescent="0.25">
      <c r="A62" s="15">
        <v>500</v>
      </c>
      <c r="B62" s="164" t="s">
        <v>75</v>
      </c>
      <c r="C62" s="165"/>
      <c r="D62" s="26"/>
      <c r="E62" s="26"/>
      <c r="F62" s="26"/>
    </row>
    <row r="63" spans="1:6" x14ac:dyDescent="0.25">
      <c r="A63" s="15">
        <v>510</v>
      </c>
      <c r="B63" s="164" t="s">
        <v>76</v>
      </c>
      <c r="C63" s="165"/>
      <c r="D63" s="26"/>
      <c r="E63" s="26"/>
      <c r="F63" s="26"/>
    </row>
    <row r="64" spans="1:6" x14ac:dyDescent="0.25">
      <c r="A64" s="15">
        <v>520</v>
      </c>
      <c r="B64" s="164" t="s">
        <v>77</v>
      </c>
      <c r="C64" s="165"/>
      <c r="D64" s="116"/>
      <c r="E64" s="26"/>
      <c r="F64" s="26"/>
    </row>
    <row r="65" spans="1:8" x14ac:dyDescent="0.25">
      <c r="A65" s="15">
        <v>530</v>
      </c>
      <c r="B65" s="164" t="s">
        <v>78</v>
      </c>
      <c r="C65" s="165"/>
      <c r="D65" s="27"/>
      <c r="E65" s="26"/>
      <c r="F65" s="26"/>
    </row>
    <row r="66" spans="1:8" x14ac:dyDescent="0.25">
      <c r="A66" s="15">
        <v>540</v>
      </c>
      <c r="B66" s="164" t="s">
        <v>79</v>
      </c>
      <c r="C66" s="165"/>
      <c r="D66" s="27"/>
      <c r="E66" s="26"/>
      <c r="F66" s="26"/>
    </row>
    <row r="67" spans="1:8" x14ac:dyDescent="0.25">
      <c r="A67" s="15">
        <v>550</v>
      </c>
      <c r="B67" s="164" t="s">
        <v>80</v>
      </c>
      <c r="C67" s="165"/>
      <c r="D67" s="26"/>
      <c r="E67" s="26"/>
      <c r="F67" s="26"/>
    </row>
    <row r="68" spans="1:8" x14ac:dyDescent="0.25">
      <c r="A68" s="15">
        <v>560</v>
      </c>
      <c r="B68" s="164" t="s">
        <v>81</v>
      </c>
      <c r="C68" s="165"/>
      <c r="D68" s="26"/>
      <c r="E68" s="26"/>
      <c r="F68" s="26"/>
    </row>
    <row r="69" spans="1:8" x14ac:dyDescent="0.25">
      <c r="A69" s="15">
        <v>570</v>
      </c>
      <c r="B69" s="164" t="s">
        <v>82</v>
      </c>
      <c r="C69" s="165"/>
      <c r="D69" s="26"/>
      <c r="E69" s="26"/>
      <c r="F69" s="26"/>
    </row>
    <row r="70" spans="1:8" x14ac:dyDescent="0.25">
      <c r="A70" s="15">
        <v>580</v>
      </c>
      <c r="B70" s="164" t="s">
        <v>83</v>
      </c>
      <c r="C70" s="165"/>
      <c r="D70" s="27"/>
      <c r="E70" s="26"/>
      <c r="F70" s="26"/>
    </row>
    <row r="71" spans="1:8" x14ac:dyDescent="0.25">
      <c r="A71" s="15">
        <v>590</v>
      </c>
      <c r="B71" s="164" t="s">
        <v>84</v>
      </c>
      <c r="C71" s="165"/>
      <c r="D71" s="28"/>
      <c r="E71" s="26"/>
      <c r="F71" s="26"/>
    </row>
    <row r="72" spans="1:8" x14ac:dyDescent="0.25">
      <c r="A72" s="15">
        <v>600</v>
      </c>
      <c r="B72" s="164" t="s">
        <v>85</v>
      </c>
      <c r="C72" s="165"/>
      <c r="D72" s="27"/>
      <c r="E72" s="26"/>
      <c r="F72" s="26"/>
    </row>
    <row r="73" spans="1:8" x14ac:dyDescent="0.25">
      <c r="A73" s="15">
        <v>610</v>
      </c>
      <c r="B73" s="164" t="s">
        <v>86</v>
      </c>
      <c r="C73" s="165"/>
      <c r="D73" s="27"/>
      <c r="E73" s="26"/>
      <c r="F73" s="26"/>
    </row>
    <row r="75" spans="1:8" s="1" customFormat="1" ht="12.75" x14ac:dyDescent="0.2">
      <c r="B75" s="29" t="s">
        <v>87</v>
      </c>
      <c r="C75" s="30"/>
      <c r="D75" s="30"/>
      <c r="E75" s="30"/>
      <c r="F75" s="30"/>
      <c r="G75" s="30"/>
    </row>
    <row r="76" spans="1:8" s="1" customFormat="1" ht="12.75" x14ac:dyDescent="0.2">
      <c r="B76" s="31" t="s">
        <v>88</v>
      </c>
      <c r="C76" s="32"/>
      <c r="D76" s="32"/>
      <c r="E76" s="32"/>
      <c r="F76" s="32"/>
      <c r="G76" s="32"/>
    </row>
    <row r="77" spans="1:8" s="1" customFormat="1" ht="12.75" x14ac:dyDescent="0.2">
      <c r="B77" s="32"/>
      <c r="C77" s="32"/>
    </row>
    <row r="78" spans="1:8" s="1" customFormat="1" ht="12.75" x14ac:dyDescent="0.2">
      <c r="B78" s="29" t="s">
        <v>87</v>
      </c>
      <c r="C78" s="30"/>
      <c r="D78" s="30"/>
      <c r="E78" s="30"/>
      <c r="F78" s="30"/>
      <c r="G78" s="30"/>
    </row>
    <row r="79" spans="1:8" s="1" customFormat="1" ht="12.75" x14ac:dyDescent="0.2">
      <c r="B79" s="31" t="s">
        <v>88</v>
      </c>
      <c r="C79" s="32"/>
      <c r="D79" s="32"/>
      <c r="E79" s="32"/>
      <c r="F79" s="32"/>
      <c r="G79" s="32"/>
      <c r="H79" s="32"/>
    </row>
  </sheetData>
  <sheetProtection formatCells="0" formatColumns="0" formatRows="0" insertColumns="0" insertRows="0" insertHyperlinks="0" deleteColumns="0" deleteRows="0" sort="0" autoFilter="0" pivotTables="0"/>
  <mergeCells count="72">
    <mergeCell ref="B13:C13"/>
    <mergeCell ref="A4:C4"/>
    <mergeCell ref="D4:F4"/>
    <mergeCell ref="B5:C5"/>
    <mergeCell ref="E5:F5"/>
    <mergeCell ref="B6:C6"/>
    <mergeCell ref="E6:F6"/>
    <mergeCell ref="B7:C7"/>
    <mergeCell ref="E7:F7"/>
    <mergeCell ref="E8:F8"/>
    <mergeCell ref="A10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F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</mergeCells>
  <hyperlinks>
    <hyperlink ref="D2" location="'Pregled obrazaca'!A1" display="Povratak na Pregled obrazaca"/>
  </hyperlinks>
  <pageMargins left="0.25" right="0.25" top="0.75" bottom="0.75" header="0.3" footer="0.3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Pregled obrazaca</vt:lpstr>
      <vt:lpstr>C 72.00.a</vt:lpstr>
      <vt:lpstr>C 72.00.w 001</vt:lpstr>
      <vt:lpstr>C 72.00.w 002</vt:lpstr>
      <vt:lpstr>C 72.00.w 003</vt:lpstr>
      <vt:lpstr>C 72.00.w 004</vt:lpstr>
      <vt:lpstr>C 72.00.w 005</vt:lpstr>
      <vt:lpstr>C 72.00.w 006</vt:lpstr>
      <vt:lpstr>C 72.00.w 007</vt:lpstr>
      <vt:lpstr>C 73.00.a</vt:lpstr>
      <vt:lpstr>C 73.00.w 001</vt:lpstr>
      <vt:lpstr>C 73.00.w 002</vt:lpstr>
      <vt:lpstr>C 73.00.w 003</vt:lpstr>
      <vt:lpstr>C 73.00.w 004</vt:lpstr>
      <vt:lpstr>C 73.00.w 005</vt:lpstr>
      <vt:lpstr>C 73.00.w 006</vt:lpstr>
      <vt:lpstr>C 73.00.w 007</vt:lpstr>
      <vt:lpstr>C 74.00.a</vt:lpstr>
      <vt:lpstr>C 74.00.w 001</vt:lpstr>
      <vt:lpstr>C 74.00.w 002</vt:lpstr>
      <vt:lpstr>C 74.00.w 003</vt:lpstr>
      <vt:lpstr>C 74.00.w 004</vt:lpstr>
      <vt:lpstr>C 74.00.w 005</vt:lpstr>
      <vt:lpstr>C 74.00.w 006</vt:lpstr>
      <vt:lpstr>C 74.00.w 007</vt:lpstr>
      <vt:lpstr>C 75.00.a </vt:lpstr>
      <vt:lpstr>C 75.00.w 001</vt:lpstr>
      <vt:lpstr>C 75.00.w 002</vt:lpstr>
      <vt:lpstr>C 75.00.w 003</vt:lpstr>
      <vt:lpstr>C 75.00.w 004</vt:lpstr>
      <vt:lpstr>C 75.00.w 005</vt:lpstr>
      <vt:lpstr>C 75.00.w 006</vt:lpstr>
      <vt:lpstr>C 75.00.w 007</vt:lpstr>
      <vt:lpstr>C 76.00.a</vt:lpstr>
      <vt:lpstr>C 76.00.w 001</vt:lpstr>
      <vt:lpstr>C 76.00.w 002</vt:lpstr>
      <vt:lpstr>C 76.00.w 003</vt:lpstr>
      <vt:lpstr>C 76.00.w 004</vt:lpstr>
      <vt:lpstr>C 76.00.w 005</vt:lpstr>
      <vt:lpstr>C 76.00.w 006</vt:lpstr>
      <vt:lpstr>C 76.00.w 007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Dzanina Gafic</dc:creator>
  <cp:lastModifiedBy>edis.kusturica</cp:lastModifiedBy>
  <cp:lastPrinted>2021-11-09T08:28:36Z</cp:lastPrinted>
  <dcterms:created xsi:type="dcterms:W3CDTF">2021-10-11T09:15:49Z</dcterms:created>
  <dcterms:modified xsi:type="dcterms:W3CDTF">2021-11-09T08:54:13Z</dcterms:modified>
</cp:coreProperties>
</file>